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32" i="1" l="1"/>
  <c r="D31" i="1"/>
  <c r="D30" i="1"/>
  <c r="D29" i="1"/>
  <c r="F29" i="1" s="1"/>
  <c r="D28" i="1"/>
  <c r="F28" i="1" s="1"/>
  <c r="D27" i="1"/>
  <c r="D38" i="1" s="1"/>
  <c r="B25" i="1"/>
  <c r="B24" i="1"/>
  <c r="F24" i="1" s="1"/>
  <c r="B23" i="1"/>
  <c r="B22" i="1" s="1"/>
  <c r="D20" i="1"/>
  <c r="F14" i="1"/>
  <c r="F13" i="1"/>
  <c r="F12" i="1"/>
  <c r="F11" i="1"/>
  <c r="F10" i="1"/>
  <c r="F9" i="1"/>
  <c r="D9" i="1"/>
  <c r="C9" i="1"/>
  <c r="C20" i="1" s="1"/>
  <c r="C38" i="1" s="1"/>
  <c r="F7" i="1"/>
  <c r="F6" i="1"/>
  <c r="F5" i="1"/>
  <c r="B4" i="1"/>
  <c r="B20" i="1" s="1"/>
  <c r="F22" i="1" l="1"/>
  <c r="B38" i="1"/>
  <c r="F20" i="1"/>
  <c r="F38" i="1" s="1"/>
  <c r="F27" i="1"/>
  <c r="F4" i="1"/>
</calcChain>
</file>

<file path=xl/sharedStrings.xml><?xml version="1.0" encoding="utf-8"?>
<sst xmlns="http://schemas.openxmlformats.org/spreadsheetml/2006/main" count="36" uniqueCount="26">
  <si>
    <t>JUNTA DE AGUA POTABLE DRENAJE ALCANTARILLADO Y SANEAMIENTO DEL MUNICIPIO DE IRAPUATO GTO
Estado de Variación en la Hacienda Pública
DEL 01 DE ENERO AL 31 DE DICIEMBRE DE 2019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</si>
  <si>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</si>
  <si>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</si>
  <si>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</si>
  <si>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</si>
  <si>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</si>
  <si>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</si>
  <si>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2018</t>
  </si>
  <si>
    <t>Aportaciones</t>
  </si>
  <si>
    <t>Donaciones de Capital</t>
  </si>
  <si>
    <t>Actualización de la Hacienda Pública/Patrimonio</t>
  </si>
  <si>
    <t>Hacienda Pública / Patrimonio Generado Neto de 2018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</si>
  <si>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</si>
  <si>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</si>
  <si>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</si>
  <si>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</si>
  <si>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</si>
  <si>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2018</t>
  </si>
  <si>
    <t>Resultado por Posición Monetaria</t>
  </si>
  <si>
    <t>Resultado por Tenencia de Activos no Monetarios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</si>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</sst>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0" xfId="9" applyNumberFormat="1" applyFont="1" applyFill="1" applyBorder="1" applyProtection="1">
      <protection locked="0"/>
    </xf>
    <xf numFmtId="167" fontId="3" fillId="0" borderId="11" xfId="3" applyNumberFormat="1" applyFont="1" applyFill="1" applyBorder="1" applyAlignment="1" applyProtection="1">
      <alignment vertical="top"/>
      <protection locked="0"/>
    </xf>
    <xf numFmtId="167" fontId="3" fillId="0" borderId="12" xfId="3" applyNumberFormat="1" applyFont="1" applyFill="1" applyBorder="1" applyAlignment="1" applyProtection="1">
      <alignment vertical="top"/>
      <protection locked="0"/>
    </xf>
    <xf numFmtId="167" fontId="3" fillId="0" borderId="13" xfId="3" applyNumberFormat="1" applyFont="1" applyFill="1" applyBorder="1" applyAlignment="1" applyProtection="1">
      <alignment vertical="top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selection activeCell="A17" sqref="A17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8" t="s">
        <v>0</v>
      </c>
      <c r="B1" s="29"/>
      <c r="C1" s="29"/>
      <c r="D1" s="29"/>
      <c r="E1" s="29"/>
      <c r="F1" s="30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398304509.64000005</v>
      </c>
      <c r="C4" s="15"/>
      <c r="D4" s="15"/>
      <c r="E4" s="15"/>
      <c r="F4" s="14">
        <f>SUM(B4:E4)</f>
        <v>398304509.64000005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10676834.380000001</v>
      </c>
      <c r="C6" s="15"/>
      <c r="D6" s="15"/>
      <c r="E6" s="15"/>
      <c r="F6" s="15">
        <f t="shared" si="0"/>
        <v>10676834.380000001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1412419262.5899999</v>
      </c>
      <c r="D9" s="14">
        <f>+D10</f>
        <v>0</v>
      </c>
      <c r="E9" s="15"/>
      <c r="F9" s="14">
        <f t="shared" si="0"/>
        <v>1412419262.5899999</v>
      </c>
    </row>
    <row r="10" spans="1:6" x14ac:dyDescent="0.2">
      <c r="A10" s="10" t="s">
        <v>12</v>
      </c>
      <c r="B10" s="15"/>
      <c r="C10" s="15">
        <v>225633456.27000001</v>
      </c>
      <c r="D10" s="15">
        <v>0</v>
      </c>
      <c r="E10" s="15"/>
      <c r="F10" s="15">
        <f t="shared" si="0"/>
        <v>225633456.27000001</v>
      </c>
    </row>
    <row r="11" spans="1:6" x14ac:dyDescent="0.2">
      <c r="A11" s="10" t="s">
        <v>13</v>
      </c>
      <c r="B11" s="15"/>
      <c r="C11" s="15">
        <v>1179471578.45</v>
      </c>
      <c r="D11" s="15"/>
      <c r="E11" s="15"/>
      <c r="F11" s="15">
        <f t="shared" si="0"/>
        <v>1179471578.45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2249294.2599999998</v>
      </c>
      <c r="D14" s="15"/>
      <c r="E14" s="15"/>
      <c r="F14" s="15">
        <f t="shared" si="0"/>
        <v>2249294.2599999998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398304509.64000005</v>
      </c>
      <c r="C20" s="14">
        <f>+C9</f>
        <v>1412419262.5899999</v>
      </c>
      <c r="D20" s="14">
        <f>+D9</f>
        <v>0</v>
      </c>
      <c r="E20" s="14"/>
      <c r="F20" s="14">
        <f>+F9+F4</f>
        <v>1810723772.23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5820212.2699999996</v>
      </c>
      <c r="C22" s="15"/>
      <c r="D22" s="15"/>
      <c r="E22" s="14"/>
      <c r="F22" s="14">
        <f>SUM(B22:E22)</f>
        <v>5820212.2699999996</v>
      </c>
    </row>
    <row r="23" spans="1:8" x14ac:dyDescent="0.2">
      <c r="A23" s="10" t="s">
        <v>8</v>
      </c>
      <c r="B23" s="25">
        <f>0+0</f>
        <v>0</v>
      </c>
      <c r="C23" s="14"/>
      <c r="D23" s="15"/>
      <c r="E23" s="15"/>
      <c r="F23" s="15"/>
      <c r="H23" s="24"/>
    </row>
    <row r="24" spans="1:8" x14ac:dyDescent="0.2">
      <c r="A24" s="10" t="s">
        <v>9</v>
      </c>
      <c r="B24" s="26">
        <f>5820212.27+0</f>
        <v>5820212.2699999996</v>
      </c>
      <c r="C24" s="14"/>
      <c r="D24" s="15"/>
      <c r="E24" s="15"/>
      <c r="F24" s="15">
        <f>SUM(B24:E24)</f>
        <v>5820212.2699999996</v>
      </c>
    </row>
    <row r="25" spans="1:8" x14ac:dyDescent="0.2">
      <c r="A25" s="10" t="s">
        <v>10</v>
      </c>
      <c r="B25" s="27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SUM(D28:D32)</f>
        <v>121486141.94000001</v>
      </c>
      <c r="E27" s="14"/>
      <c r="F27" s="14">
        <f>SUM(B27:E27)</f>
        <v>121486141.94000001</v>
      </c>
    </row>
    <row r="28" spans="1:8" x14ac:dyDescent="0.2">
      <c r="A28" s="10" t="s">
        <v>12</v>
      </c>
      <c r="B28" s="15"/>
      <c r="C28" s="15"/>
      <c r="D28" s="16">
        <f>0-86572527.08</f>
        <v>-86572527.079999998</v>
      </c>
      <c r="E28" s="15"/>
      <c r="F28" s="15">
        <f t="shared" ref="F28:F29" si="1">SUM(B28:E28)</f>
        <v>-86572527.079999998</v>
      </c>
    </row>
    <row r="29" spans="1:8" x14ac:dyDescent="0.2">
      <c r="A29" s="10" t="s">
        <v>13</v>
      </c>
      <c r="B29" s="15"/>
      <c r="C29" s="15"/>
      <c r="D29" s="16">
        <f>208057751.02-0</f>
        <v>208057751.02000001</v>
      </c>
      <c r="E29" s="15"/>
      <c r="F29" s="15">
        <f t="shared" si="1"/>
        <v>208057751.02000001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918+0</f>
        <v>918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404124721.91000003</v>
      </c>
      <c r="C38" s="17">
        <f>+C22+C20</f>
        <v>1412419262.5899999</v>
      </c>
      <c r="D38" s="17">
        <f>+D27+D20</f>
        <v>121486141.94000001</v>
      </c>
      <c r="E38" s="17"/>
      <c r="F38" s="17">
        <f>+F20+F27+F22</f>
        <v>1938030126.4400001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/>
      <c r="B44" s="19"/>
    </row>
    <row r="45" spans="1:6" x14ac:dyDescent="0.2">
      <c r="B45" s="20"/>
    </row>
    <row r="46" spans="1:6" x14ac:dyDescent="0.2">
      <c r="A46" s="19"/>
      <c r="B46" s="21"/>
    </row>
    <row r="47" spans="1:6" x14ac:dyDescent="0.2">
      <c r="A47" s="19"/>
      <c r="B47" s="31"/>
      <c r="C47" s="31"/>
    </row>
    <row r="48" spans="1:6" x14ac:dyDescent="0.2">
      <c r="A48" s="19"/>
      <c r="B48" s="22"/>
    </row>
    <row r="49" spans="1:2" x14ac:dyDescent="0.2">
      <c r="B49" s="20"/>
    </row>
    <row r="50" spans="1:2" x14ac:dyDescent="0.2">
      <c r="B50" s="20"/>
    </row>
    <row r="51" spans="1:2" x14ac:dyDescent="0.2">
      <c r="A51" s="23"/>
      <c r="B51" s="20"/>
    </row>
    <row r="52" spans="1:2" x14ac:dyDescent="0.2">
      <c r="A52" s="23"/>
      <c r="B52" s="20"/>
    </row>
    <row r="53" spans="1:2" x14ac:dyDescent="0.2">
      <c r="A53" s="23"/>
      <c r="B53" s="20"/>
    </row>
    <row r="54" spans="1:2" x14ac:dyDescent="0.2">
      <c r="A54" s="23"/>
      <c r="B54" s="20"/>
    </row>
    <row r="55" spans="1:2" x14ac:dyDescent="0.2">
      <c r="A55" s="19"/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2020-02-10T19:18:38Z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