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INFORMACION FINANCIERA MZO 2022\"/>
    </mc:Choice>
  </mc:AlternateContent>
  <bookViews>
    <workbookView xWindow="120" yWindow="588" windowWidth="15600" windowHeight="7716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C86" i="4" l="1"/>
  <c r="H36" i="5" l="1"/>
  <c r="G36" i="5"/>
  <c r="F36" i="5"/>
  <c r="E36" i="5"/>
  <c r="D36" i="5"/>
  <c r="C36" i="5"/>
  <c r="H25" i="5"/>
  <c r="G25" i="5"/>
  <c r="F25" i="5"/>
  <c r="E25" i="5"/>
  <c r="D25" i="5"/>
  <c r="C25" i="5"/>
  <c r="H6" i="5"/>
  <c r="G6" i="5"/>
  <c r="F6" i="5"/>
  <c r="E6" i="5"/>
  <c r="D6" i="5"/>
  <c r="C6" i="5"/>
  <c r="H51" i="4" l="1"/>
  <c r="H54" i="4"/>
  <c r="H56" i="4"/>
  <c r="H59" i="4"/>
  <c r="H60" i="4"/>
  <c r="H79" i="4"/>
  <c r="H77" i="4"/>
  <c r="H55" i="4"/>
  <c r="H53" i="4"/>
  <c r="H65" i="4"/>
  <c r="H68" i="4"/>
  <c r="H73" i="4"/>
  <c r="H83" i="4"/>
  <c r="H67" i="4"/>
  <c r="H72" i="4"/>
  <c r="H80" i="4"/>
  <c r="H81" i="4"/>
  <c r="H84" i="4" l="1"/>
  <c r="H71" i="4"/>
  <c r="H78" i="4"/>
  <c r="H64" i="4"/>
  <c r="H62" i="4"/>
  <c r="H61" i="4"/>
  <c r="H57" i="4"/>
  <c r="H76" i="4"/>
  <c r="H69" i="4"/>
  <c r="H74" i="4"/>
  <c r="H82" i="4"/>
  <c r="H75" i="4"/>
  <c r="H52" i="4"/>
  <c r="H63" i="4"/>
  <c r="H58" i="4"/>
  <c r="H50" i="4"/>
  <c r="H70" i="4"/>
  <c r="H66" i="4"/>
  <c r="H43" i="4" l="1"/>
  <c r="H11" i="4"/>
  <c r="H25" i="4"/>
  <c r="H7" i="4"/>
  <c r="H32" i="4" l="1"/>
  <c r="H28" i="4"/>
  <c r="H26" i="4"/>
  <c r="H42" i="4"/>
  <c r="H40" i="4"/>
  <c r="H31" i="4"/>
  <c r="H10" i="4"/>
  <c r="H8" i="4"/>
  <c r="H48" i="4"/>
  <c r="H39" i="4"/>
  <c r="H34" i="4"/>
  <c r="H21" i="4"/>
  <c r="H15" i="4"/>
  <c r="H13" i="4"/>
  <c r="H23" i="4"/>
  <c r="H17" i="4"/>
  <c r="H45" i="4"/>
  <c r="H37" i="4"/>
  <c r="H35" i="4"/>
  <c r="H49" i="4"/>
  <c r="H27" i="4"/>
  <c r="H29" i="4"/>
  <c r="H41" i="4"/>
  <c r="H33" i="4"/>
  <c r="H24" i="4"/>
  <c r="H9" i="4"/>
  <c r="H47" i="4"/>
  <c r="H38" i="4"/>
  <c r="H22" i="4"/>
  <c r="H16" i="4"/>
  <c r="H14" i="4"/>
  <c r="H12" i="4"/>
  <c r="H18" i="4"/>
  <c r="H46" i="4"/>
  <c r="H44" i="4"/>
  <c r="H36" i="4"/>
  <c r="H30" i="4"/>
  <c r="H19" i="4"/>
  <c r="D86" i="4"/>
  <c r="E86" i="4"/>
  <c r="H9" i="6" l="1"/>
  <c r="H6" i="6"/>
  <c r="H11" i="6"/>
  <c r="H31" i="6"/>
  <c r="H68" i="6"/>
  <c r="H41" i="6"/>
  <c r="H22" i="6"/>
  <c r="H59" i="6"/>
  <c r="H32" i="6"/>
  <c r="H70" i="6"/>
  <c r="H25" i="6"/>
  <c r="H42" i="6"/>
  <c r="H61" i="6"/>
  <c r="H12" i="6"/>
  <c r="H30" i="6"/>
  <c r="H48" i="6"/>
  <c r="H67" i="6"/>
  <c r="H7" i="6"/>
  <c r="H27" i="6"/>
  <c r="H45" i="6"/>
  <c r="H63" i="6"/>
  <c r="H19" i="6"/>
  <c r="H37" i="6"/>
  <c r="H55" i="6"/>
  <c r="H74" i="6"/>
  <c r="H20" i="6"/>
  <c r="H38" i="6"/>
  <c r="H56" i="6"/>
  <c r="H75" i="6"/>
  <c r="H26" i="6"/>
  <c r="H44" i="6"/>
  <c r="H62" i="6"/>
  <c r="E16" i="8"/>
  <c r="H6" i="8"/>
  <c r="H10" i="8"/>
  <c r="H14" i="8"/>
  <c r="H12" i="8"/>
  <c r="H8" i="6"/>
  <c r="H10" i="6"/>
  <c r="H14" i="6"/>
  <c r="H49" i="6"/>
  <c r="H24" i="6"/>
  <c r="H60" i="6"/>
  <c r="H40" i="6"/>
  <c r="H15" i="6"/>
  <c r="H50" i="6"/>
  <c r="H16" i="6"/>
  <c r="H34" i="6"/>
  <c r="H51" i="6"/>
  <c r="H71" i="6"/>
  <c r="H21" i="6"/>
  <c r="H39" i="6"/>
  <c r="H58" i="6"/>
  <c r="H76" i="6"/>
  <c r="H18" i="6"/>
  <c r="H36" i="6"/>
  <c r="H73" i="6"/>
  <c r="H28" i="6"/>
  <c r="H46" i="6"/>
  <c r="H64" i="6"/>
  <c r="H29" i="6"/>
  <c r="H47" i="6"/>
  <c r="H66" i="6"/>
  <c r="H17" i="6"/>
  <c r="H35" i="6"/>
  <c r="H52" i="6"/>
  <c r="H72" i="6"/>
  <c r="C16" i="8"/>
  <c r="H33" i="6" l="1"/>
  <c r="H13" i="6"/>
  <c r="H43" i="6"/>
  <c r="H5" i="6"/>
  <c r="H65" i="6"/>
  <c r="H57" i="6"/>
  <c r="C77" i="6"/>
  <c r="H23" i="6"/>
  <c r="D16" i="8"/>
  <c r="H69" i="6"/>
  <c r="E77" i="6"/>
  <c r="E98" i="4" l="1"/>
  <c r="E100" i="4" s="1"/>
  <c r="E18" i="5"/>
  <c r="E16" i="5" s="1"/>
  <c r="E42" i="5" s="1"/>
  <c r="E108" i="4"/>
  <c r="E122" i="4" s="1"/>
  <c r="C108" i="4"/>
  <c r="C122" i="4" s="1"/>
  <c r="C98" i="4"/>
  <c r="C100" i="4" s="1"/>
  <c r="C18" i="5"/>
  <c r="C16" i="5" s="1"/>
  <c r="C42" i="5" s="1"/>
  <c r="D77" i="6"/>
  <c r="D98" i="4" l="1"/>
  <c r="D100" i="4" s="1"/>
  <c r="D18" i="5"/>
  <c r="D16" i="5" s="1"/>
  <c r="D42" i="5" s="1"/>
  <c r="D108" i="4"/>
  <c r="D122" i="4" s="1"/>
  <c r="F77" i="6" l="1"/>
  <c r="H54" i="6"/>
  <c r="H53" i="6" s="1"/>
  <c r="H77" i="6" s="1"/>
  <c r="G86" i="4"/>
  <c r="G77" i="6"/>
  <c r="G16" i="8"/>
  <c r="F86" i="4" l="1"/>
  <c r="H20" i="4"/>
  <c r="H86" i="4" s="1"/>
  <c r="G108" i="4"/>
  <c r="G122" i="4" s="1"/>
  <c r="G98" i="4"/>
  <c r="G100" i="4" s="1"/>
  <c r="G18" i="5"/>
  <c r="G16" i="5" s="1"/>
  <c r="G42" i="5" s="1"/>
  <c r="H98" i="4"/>
  <c r="H100" i="4" s="1"/>
  <c r="H18" i="5"/>
  <c r="H16" i="5" s="1"/>
  <c r="H42" i="5" s="1"/>
  <c r="H108" i="4"/>
  <c r="H122" i="4" s="1"/>
  <c r="F16" i="8"/>
  <c r="H8" i="8"/>
  <c r="H16" i="8" s="1"/>
  <c r="F98" i="4"/>
  <c r="F100" i="4" s="1"/>
  <c r="F108" i="4"/>
  <c r="F122" i="4" s="1"/>
  <c r="F18" i="5"/>
  <c r="F16" i="5" s="1"/>
  <c r="F42" i="5" s="1"/>
</calcChain>
</file>

<file path=xl/sharedStrings.xml><?xml version="1.0" encoding="utf-8"?>
<sst xmlns="http://schemas.openxmlformats.org/spreadsheetml/2006/main" count="400" uniqueCount="251">
  <si>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</si>
  <si>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</si>
  <si>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</si>
  <si>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</si>
  <si>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</si>
  <si>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</si>
  <si>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</si>
  <si>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</si>
  <si>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</si>
  <si>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</si>
  <si>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</si>
  <si>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</si>
  <si>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</si>
  <si>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</si>
  <si>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</si>
  <si>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</si>
  <si>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</si>
  <si>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</si>
  <si>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</si>
  <si>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</si>
  <si>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</si>
  <si>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</si>
  <si>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</si>
  <si>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</si>
  <si>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</si>
  <si>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</si>
  <si>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</si>
  <si>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</si>
  <si>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</si>
  <si>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</si>
  <si>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</si>
  <si>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</si>
  <si>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</si>
  <si>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</si>
  <si>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</si>
  <si>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</si>
  <si>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</si>
  <si>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</si>
  <si>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</si>
  <si>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</si>
  <si>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</si>
  <si>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</si>
  <si>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</si>
  <si>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</si>
  <si>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</si>
  <si>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</si>
  <si>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</si>
  <si>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</si>
  <si>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</si>
  <si>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</si>
  <si>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</si>
  <si>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</si>
  <si>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</si>
  <si>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</si>
  <si>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</si>
  <si>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</si>
  <si>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</si>
  <si>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</si>
  <si>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</si>
  <si>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</si>
  <si>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</si>
  <si>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</si>
  <si>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</si>
  <si>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</si>
  <si>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</si>
  <si>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</si>
  <si>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</si>
  <si>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</si>
  <si>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</si>
  <si>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</si>
  <si>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</si>
  <si>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</si>
  <si>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</si>
  <si>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</si>
  <si>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</si>
  <si>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</si>
  <si>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</si>
  <si>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</si>
  <si>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</si>
  <si>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</si>
  <si>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</si>
  <si>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</si>
  <si>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</si>
  <si>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</si>
  <si>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</si>
  <si>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</si>
  <si>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</si>
  <si>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</si>
  <si>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</si>
  <si>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</si>
  <si>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</si>
  <si>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</si>
  <si>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</si>
  <si>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</si>
  <si>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</si>
  <si>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</si>
  <si>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</si>
  <si>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</si>
  <si>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</si>
  <si>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</si>
  <si>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</si>
  <si>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</si>
  <si>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</si>
  <si>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</si>
  <si>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</si>
  <si>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</si>
  <si>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</si>
  <si>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</si>
  <si>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</si>
  <si>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</si>
  <si>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</si>
  <si>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</si>
  <si>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</si>
  <si>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</si>
  <si>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</si>
  <si>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</si>
  <si>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</si>
  <si>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</si>
  <si>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</si>
  <si>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</si>
  <si>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</si>
  <si>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</si>
  <si>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</si>
  <si>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CD01</t>
  </si>
  <si>
    <t>CONSEJO DIRECTIVO</t>
  </si>
  <si>
    <t>AU02</t>
  </si>
  <si>
    <t>CONTRALORIA INTERNA</t>
  </si>
  <si>
    <t>CO07</t>
  </si>
  <si>
    <t>CONTABILIDAD</t>
  </si>
  <si>
    <t>CA08</t>
  </si>
  <si>
    <t>TESORERIA</t>
  </si>
  <si>
    <t>FN12</t>
  </si>
  <si>
    <t>PS60</t>
  </si>
  <si>
    <t>PRESUPUESTOS</t>
  </si>
  <si>
    <t>CJ03</t>
  </si>
  <si>
    <t>COORDINACION JURIDICA</t>
  </si>
  <si>
    <t>CS04</t>
  </si>
  <si>
    <t>DG05</t>
  </si>
  <si>
    <t>DIRECCION GENERAL</t>
  </si>
  <si>
    <t>DI37</t>
  </si>
  <si>
    <t>GA06</t>
  </si>
  <si>
    <t>GERENCIA ADMINISTRATIVA</t>
  </si>
  <si>
    <t>CM09</t>
  </si>
  <si>
    <t>CP10</t>
  </si>
  <si>
    <t>SG11</t>
  </si>
  <si>
    <t>MANTENIMIENTO Y SERVICIOS GENERALES</t>
  </si>
  <si>
    <t>RH64</t>
  </si>
  <si>
    <t>PV88</t>
  </si>
  <si>
    <t>MANTENIMIENTO DEL PARQUE VEHICULAR</t>
  </si>
  <si>
    <t>GC14</t>
  </si>
  <si>
    <t>GERENCIA DE COMERCIALIZACION</t>
  </si>
  <si>
    <t>MD38</t>
  </si>
  <si>
    <t>CR71</t>
  </si>
  <si>
    <t>GO18</t>
  </si>
  <si>
    <t>GERENCIA DE OPERACION Y MANTENIMIENTO</t>
  </si>
  <si>
    <t>PC19</t>
  </si>
  <si>
    <t>D120</t>
  </si>
  <si>
    <t>DISTRITO 1</t>
  </si>
  <si>
    <t>D221</t>
  </si>
  <si>
    <t>DISTRITO 2</t>
  </si>
  <si>
    <t>D322</t>
  </si>
  <si>
    <t>REPARACION DE PAVIMENTOS</t>
  </si>
  <si>
    <t>PR23</t>
  </si>
  <si>
    <t>SC24</t>
  </si>
  <si>
    <t>MANTENIMIENTO DE DRENAJE</t>
  </si>
  <si>
    <t>RA35</t>
  </si>
  <si>
    <t>OPTIMIZACION DE AGUA</t>
  </si>
  <si>
    <t>OP73</t>
  </si>
  <si>
    <t>OC74</t>
  </si>
  <si>
    <t>OPERACION Y MANTENIMIENTO DE CARCAMOS</t>
  </si>
  <si>
    <t>MA76</t>
  </si>
  <si>
    <t>OR85</t>
  </si>
  <si>
    <t>OD90</t>
  </si>
  <si>
    <t>OPERACIÓN DE REDES DE DISTRIBUCION</t>
  </si>
  <si>
    <t>GI25</t>
  </si>
  <si>
    <t>GERENCIA DE INGENIERIA Y DISEÑO</t>
  </si>
  <si>
    <t>EP26</t>
  </si>
  <si>
    <t>AREA DE PROYECTOS</t>
  </si>
  <si>
    <t>CN27</t>
  </si>
  <si>
    <t>ADMINISTRACION DE OBRAS</t>
  </si>
  <si>
    <t>PT31</t>
  </si>
  <si>
    <t>GERENCIA PTAR</t>
  </si>
  <si>
    <t>LB62</t>
  </si>
  <si>
    <t>OP68</t>
  </si>
  <si>
    <t>OPERACIÓN DE LA PTAR</t>
  </si>
  <si>
    <t>ET79</t>
  </si>
  <si>
    <t>MANTENIMIENTO ELECTROMECANICO PTAR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</si>
  <si>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</si>
  <si>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</si>
  <si>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</si>
  <si>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</si>
  <si>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</si>
  <si>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ADQUISICIONES Y CONTROL PATRIMONIAL</t>
  </si>
  <si>
    <t>VIGILANCIA</t>
  </si>
  <si>
    <t>RECURSOS HUMANOS E INFORMATICA</t>
  </si>
  <si>
    <t>PIPAS</t>
  </si>
  <si>
    <t>RECAUDACION</t>
  </si>
  <si>
    <t>CC95</t>
  </si>
  <si>
    <t>DIRECCION DE CONTROL COMERCIAL</t>
  </si>
  <si>
    <t>CS96</t>
  </si>
  <si>
    <t>COMERCIALIZACION DE LOS SERVICIOS</t>
  </si>
  <si>
    <t>OR75</t>
  </si>
  <si>
    <t>RIOS Y CANALES</t>
  </si>
  <si>
    <t>LABORATORIO PTAR</t>
  </si>
  <si>
    <t>FINANZAS</t>
  </si>
  <si>
    <t>DIRECCION DE AGUA POTABLE</t>
  </si>
  <si>
    <t>MEDICION Y FACTURACION</t>
  </si>
  <si>
    <t>DIRECCION DE DRENAJE</t>
  </si>
  <si>
    <t>CA97</t>
  </si>
  <si>
    <t>NORMATIVA Y CALIDAD DEL AGUA</t>
  </si>
  <si>
    <t>COORDINACION  DE DESARROLLO INSTITUCIONAL</t>
  </si>
  <si>
    <t>OPERACION Y MTTO  DE POZOS</t>
  </si>
  <si>
    <t>COORDINACION DE COMUNICACION SOCIAL</t>
  </si>
  <si>
    <t>OPERACIÓN Y MTTO. DE REDES</t>
  </si>
  <si>
    <t>UNIDAD DE ACCESO A LA INFORMACION</t>
  </si>
  <si>
    <t>SUBGERENCIA DE CALIDAD DE AGUA Y PTAR</t>
  </si>
  <si>
    <t>CALIDAD DEL AGUA PTAR</t>
  </si>
  <si>
    <t>SUBGERENCIA DE SERVICIOS DE AGUA</t>
  </si>
  <si>
    <t>GERENCIA DE INGENIERIA Y PROYECTOS</t>
  </si>
  <si>
    <t>ORGANO INTERNO DE CONTROL</t>
  </si>
  <si>
    <t>COORDINACIÓN DE COMUNICACIÓN SOCIAL Y VINCULACIÓN</t>
  </si>
  <si>
    <t>COORDINACIÓN DE DESARROLLO INSTITUCIONAL Y SISTEMAS DE GESTIÓN</t>
  </si>
  <si>
    <t>GERENCIA DE ADMINISTRACION Y FINANZAS</t>
  </si>
  <si>
    <t>SOPORTE TECNICO EN TECNOLOGIAS DE LA INFORMACIÓN</t>
  </si>
  <si>
    <t>RECURSOS HUMANOS</t>
  </si>
  <si>
    <t>ATENCION CIUDADANA</t>
  </si>
  <si>
    <t>OPERACIÓN Y MANTENIMIENTO DE CARCAMOS</t>
  </si>
  <si>
    <t>SUBERENCIA DE DRENAJE Y ALCANTARILLADO</t>
  </si>
  <si>
    <t>JEFATURA DE LO RURAL</t>
  </si>
  <si>
    <t>GERENCIA DE ATENCION A COMUNIDADES  RURALES</t>
  </si>
  <si>
    <t>AI98</t>
  </si>
  <si>
    <t>IF13</t>
  </si>
  <si>
    <t>AL39</t>
  </si>
  <si>
    <t>SD82</t>
  </si>
  <si>
    <t>SA99</t>
  </si>
  <si>
    <t>RU32</t>
  </si>
  <si>
    <t>GR40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</si>
  <si>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</si>
  <si>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</si>
  <si>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</si>
  <si>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Presidente del Consejo Directivo</t>
  </si>
  <si>
    <t>Pedro Alamilla Soto</t>
  </si>
  <si>
    <t>Erick Pacheco López</t>
  </si>
  <si>
    <t>Elaboró</t>
  </si>
  <si>
    <t>Director de Presupuestos</t>
  </si>
  <si>
    <t>Dulce María Martínez Leyva</t>
  </si>
  <si>
    <t>Gerente de Administración y Finanzas</t>
  </si>
  <si>
    <t>__________________________________</t>
  </si>
  <si>
    <t>Junta de Agua Potable, Drenaje Alcantarillado y Saneamiento del Municipio de Irapuato, Gto.
Estado Analítico del Ejercicio del Presupuesto de Egresos
Clasificación por Objeto del Gasto (Capítulo y Concepto)
Del 01 Enero al 31 de Marzo 2022</t>
  </si>
  <si>
    <t>Sector Paraestatal del Gobierno (Federal/Estatal/Municipal) de Irapuato, Gto.
Estado Analítico del Ejercicio del Presupuesto de Egresos
Clasificación Administrativa
Del 01 Enero al 31 de Marzo 2022</t>
  </si>
  <si>
    <t>Gobierno (Federal/Estatal/Municipal) de Irapuato, Gto.
Estado Analítico del Ejercicio del Presupuesto de Egresos
Clasificación Administrativa
Del 01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</si>
</sst>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4" fontId="6" fillId="0" borderId="13" xfId="0" applyNumberFormat="1" applyFont="1" applyFill="1" applyBorder="1" applyProtection="1"/>
    <xf numFmtId="4" fontId="2" fillId="0" borderId="15" xfId="0" applyNumberFormat="1" applyFont="1" applyFill="1" applyBorder="1" applyProtection="1"/>
    <xf numFmtId="4" fontId="6" fillId="0" borderId="15" xfId="0" applyNumberFormat="1" applyFont="1" applyFill="1" applyBorder="1" applyProtection="1"/>
    <xf numFmtId="4" fontId="6" fillId="0" borderId="8" xfId="0" applyNumberFormat="1" applyFont="1" applyFill="1" applyBorder="1" applyProtection="1"/>
    <xf numFmtId="43" fontId="2" fillId="0" borderId="15" xfId="16" applyFont="1" applyBorder="1" applyProtection="1"/>
    <xf numFmtId="0" fontId="0" fillId="0" borderId="1" xfId="0" applyFill="1" applyBorder="1" applyProtection="1">
      <protection locked="0"/>
    </xf>
    <xf numFmtId="4" fontId="0" fillId="0" borderId="15" xfId="0" applyNumberFormat="1" applyBorder="1" applyProtection="1"/>
    <xf numFmtId="4" fontId="0" fillId="0" borderId="15" xfId="0" applyNumberFormat="1" applyBorder="1" applyAlignment="1" applyProtection="1">
      <alignment vertical="center"/>
    </xf>
    <xf numFmtId="4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3" fontId="2" fillId="0" borderId="15" xfId="16" applyFont="1" applyFill="1" applyBorder="1" applyProtection="1"/>
    <xf numFmtId="43" fontId="6" fillId="0" borderId="8" xfId="16" applyFont="1" applyFill="1" applyBorder="1" applyProtection="1"/>
    <xf numFmtId="0" fontId="0" fillId="0" borderId="2" xfId="0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showGridLines="0" tabSelected="1" topLeftCell="A60" workbookViewId="0">
      <selection activeCell="B68" sqref="B68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60" t="s">
        <v>248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49</v>
      </c>
      <c r="B2" s="66"/>
      <c r="C2" s="60" t="s">
        <v>55</v>
      </c>
      <c r="D2" s="61"/>
      <c r="E2" s="61"/>
      <c r="F2" s="61"/>
      <c r="G2" s="62"/>
      <c r="H2" s="63" t="s">
        <v>54</v>
      </c>
    </row>
    <row r="3" spans="1:8" ht="24.9" customHeight="1" x14ac:dyDescent="0.2">
      <c r="A3" s="67"/>
      <c r="B3" s="68"/>
      <c r="C3" s="9" t="s">
        <v>50</v>
      </c>
      <c r="D3" s="9" t="s">
        <v>120</v>
      </c>
      <c r="E3" s="9" t="s">
        <v>51</v>
      </c>
      <c r="F3" s="9" t="s">
        <v>52</v>
      </c>
      <c r="G3" s="9" t="s">
        <v>53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121</v>
      </c>
      <c r="F4" s="10">
        <v>4</v>
      </c>
      <c r="G4" s="10">
        <v>5</v>
      </c>
      <c r="H4" s="10" t="s">
        <v>122</v>
      </c>
    </row>
    <row r="5" spans="1:8" x14ac:dyDescent="0.2">
      <c r="A5" s="45" t="s">
        <v>56</v>
      </c>
      <c r="B5" s="7"/>
      <c r="C5" s="46">
        <v>125501090.7</v>
      </c>
      <c r="D5" s="46">
        <v>-5.0000706687569618E-4</v>
      </c>
      <c r="E5" s="46">
        <v>125501090.69949999</v>
      </c>
      <c r="F5" s="46">
        <v>24767157.900000002</v>
      </c>
      <c r="G5" s="46">
        <v>24767157.900000002</v>
      </c>
      <c r="H5" s="46">
        <f t="shared" ref="H5" si="0">SUM(H6:H12)</f>
        <v>100733932.79949999</v>
      </c>
    </row>
    <row r="6" spans="1:8" x14ac:dyDescent="0.2">
      <c r="A6" s="5">
        <v>1100</v>
      </c>
      <c r="B6" s="11" t="s">
        <v>65</v>
      </c>
      <c r="C6" s="47">
        <v>87081433.629999995</v>
      </c>
      <c r="D6" s="47">
        <v>-1297179.8554999977</v>
      </c>
      <c r="E6" s="47">
        <v>85784253.774499997</v>
      </c>
      <c r="F6" s="47">
        <v>18986667.34999999</v>
      </c>
      <c r="G6" s="47">
        <v>18986667.34999999</v>
      </c>
      <c r="H6" s="47">
        <f>E6-F6</f>
        <v>66797586.424500003</v>
      </c>
    </row>
    <row r="7" spans="1:8" x14ac:dyDescent="0.2">
      <c r="A7" s="5">
        <v>1200</v>
      </c>
      <c r="B7" s="11" t="s">
        <v>66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f t="shared" ref="H7:H12" si="1">E7-F7</f>
        <v>0</v>
      </c>
    </row>
    <row r="8" spans="1:8" x14ac:dyDescent="0.2">
      <c r="A8" s="5">
        <v>1300</v>
      </c>
      <c r="B8" s="11" t="s">
        <v>67</v>
      </c>
      <c r="C8" s="47">
        <v>13306080.440000001</v>
      </c>
      <c r="D8" s="47">
        <v>952837.97999999858</v>
      </c>
      <c r="E8" s="47">
        <v>14258918.42</v>
      </c>
      <c r="F8" s="47">
        <v>386514.39</v>
      </c>
      <c r="G8" s="47">
        <v>386514.39</v>
      </c>
      <c r="H8" s="47">
        <f t="shared" si="1"/>
        <v>13872404.029999999</v>
      </c>
    </row>
    <row r="9" spans="1:8" x14ac:dyDescent="0.2">
      <c r="A9" s="5">
        <v>1400</v>
      </c>
      <c r="B9" s="11" t="s">
        <v>30</v>
      </c>
      <c r="C9" s="47">
        <v>23506249.149999999</v>
      </c>
      <c r="D9" s="47">
        <v>-2268443.6950000077</v>
      </c>
      <c r="E9" s="47">
        <v>21237805.454999991</v>
      </c>
      <c r="F9" s="47">
        <v>5306907.8900000118</v>
      </c>
      <c r="G9" s="47">
        <v>5306907.8900000118</v>
      </c>
      <c r="H9" s="47">
        <f t="shared" si="1"/>
        <v>15930897.564999979</v>
      </c>
    </row>
    <row r="10" spans="1:8" x14ac:dyDescent="0.2">
      <c r="A10" s="5">
        <v>1500</v>
      </c>
      <c r="B10" s="11" t="s">
        <v>68</v>
      </c>
      <c r="C10" s="47">
        <v>1602327.48</v>
      </c>
      <c r="D10" s="47">
        <v>1019503.4499999997</v>
      </c>
      <c r="E10" s="47">
        <v>2621830.9299999997</v>
      </c>
      <c r="F10" s="47">
        <v>87068.27</v>
      </c>
      <c r="G10" s="47">
        <v>87068.27</v>
      </c>
      <c r="H10" s="47">
        <f t="shared" si="1"/>
        <v>2534762.6599999997</v>
      </c>
    </row>
    <row r="11" spans="1:8" x14ac:dyDescent="0.2">
      <c r="A11" s="5">
        <v>1600</v>
      </c>
      <c r="B11" s="11" t="s">
        <v>31</v>
      </c>
      <c r="C11" s="47">
        <v>5000</v>
      </c>
      <c r="D11" s="47">
        <v>1593282.12</v>
      </c>
      <c r="E11" s="47">
        <v>1598282.12</v>
      </c>
      <c r="F11" s="47">
        <v>0</v>
      </c>
      <c r="G11" s="47">
        <v>0</v>
      </c>
      <c r="H11" s="47">
        <f t="shared" si="1"/>
        <v>1598282.12</v>
      </c>
    </row>
    <row r="12" spans="1:8" x14ac:dyDescent="0.2">
      <c r="A12" s="5">
        <v>1700</v>
      </c>
      <c r="B12" s="11" t="s">
        <v>69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f t="shared" si="1"/>
        <v>0</v>
      </c>
    </row>
    <row r="13" spans="1:8" x14ac:dyDescent="0.2">
      <c r="A13" s="45" t="s">
        <v>57</v>
      </c>
      <c r="B13" s="7"/>
      <c r="C13" s="48">
        <v>41808506.048082016</v>
      </c>
      <c r="D13" s="48">
        <v>10252423.243217977</v>
      </c>
      <c r="E13" s="48">
        <v>52060929.291299999</v>
      </c>
      <c r="F13" s="48">
        <v>4238939.0500000007</v>
      </c>
      <c r="G13" s="48">
        <v>4052781.830000001</v>
      </c>
      <c r="H13" s="48">
        <f t="shared" ref="H13" si="2">SUM(H14:H22)</f>
        <v>47821990.241299987</v>
      </c>
    </row>
    <row r="14" spans="1:8" x14ac:dyDescent="0.2">
      <c r="A14" s="5">
        <v>2100</v>
      </c>
      <c r="B14" s="11" t="s">
        <v>70</v>
      </c>
      <c r="C14" s="47">
        <v>1702301.2400000002</v>
      </c>
      <c r="D14" s="47">
        <v>-206661.6400000006</v>
      </c>
      <c r="E14" s="47">
        <v>1495639.5999999996</v>
      </c>
      <c r="F14" s="47">
        <v>121347.71999999999</v>
      </c>
      <c r="G14" s="47">
        <v>121347.71999999999</v>
      </c>
      <c r="H14" s="47">
        <f t="shared" ref="H14:H22" si="3">E14-F14</f>
        <v>1374291.8799999997</v>
      </c>
    </row>
    <row r="15" spans="1:8" x14ac:dyDescent="0.2">
      <c r="A15" s="5">
        <v>2200</v>
      </c>
      <c r="B15" s="11" t="s">
        <v>71</v>
      </c>
      <c r="C15" s="47">
        <v>387509.87000000005</v>
      </c>
      <c r="D15" s="47">
        <v>66901.589999999909</v>
      </c>
      <c r="E15" s="47">
        <v>454411.45999999996</v>
      </c>
      <c r="F15" s="47">
        <v>50799.799999999996</v>
      </c>
      <c r="G15" s="47">
        <v>50799.799999999996</v>
      </c>
      <c r="H15" s="47">
        <f t="shared" si="3"/>
        <v>403611.66</v>
      </c>
    </row>
    <row r="16" spans="1:8" x14ac:dyDescent="0.2">
      <c r="A16" s="5">
        <v>2300</v>
      </c>
      <c r="B16" s="11" t="s">
        <v>72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f t="shared" si="3"/>
        <v>0</v>
      </c>
    </row>
    <row r="17" spans="1:8" x14ac:dyDescent="0.2">
      <c r="A17" s="5">
        <v>2400</v>
      </c>
      <c r="B17" s="11" t="s">
        <v>73</v>
      </c>
      <c r="C17" s="47">
        <v>16566930.117899997</v>
      </c>
      <c r="D17" s="47">
        <v>2618217.5845999997</v>
      </c>
      <c r="E17" s="47">
        <v>19185147.702499997</v>
      </c>
      <c r="F17" s="47">
        <v>413403.84999999992</v>
      </c>
      <c r="G17" s="47">
        <v>413403.84999999992</v>
      </c>
      <c r="H17" s="47">
        <f t="shared" si="3"/>
        <v>18771743.852499995</v>
      </c>
    </row>
    <row r="18" spans="1:8" x14ac:dyDescent="0.2">
      <c r="A18" s="5">
        <v>2500</v>
      </c>
      <c r="B18" s="11" t="s">
        <v>74</v>
      </c>
      <c r="C18" s="47">
        <v>10645509.338500001</v>
      </c>
      <c r="D18" s="47">
        <v>5577634.6643000003</v>
      </c>
      <c r="E18" s="47">
        <v>16223144.002800001</v>
      </c>
      <c r="F18" s="47">
        <v>1821043.2000000004</v>
      </c>
      <c r="G18" s="47">
        <v>1634885.9800000004</v>
      </c>
      <c r="H18" s="47">
        <f t="shared" si="3"/>
        <v>14402100.8028</v>
      </c>
    </row>
    <row r="19" spans="1:8" x14ac:dyDescent="0.2">
      <c r="A19" s="5">
        <v>2600</v>
      </c>
      <c r="B19" s="11" t="s">
        <v>75</v>
      </c>
      <c r="C19" s="47">
        <v>8669217.8794320188</v>
      </c>
      <c r="D19" s="47">
        <v>1638810.6860679779</v>
      </c>
      <c r="E19" s="47">
        <v>10308028.565499997</v>
      </c>
      <c r="F19" s="47">
        <v>1340073.33</v>
      </c>
      <c r="G19" s="47">
        <v>1340073.33</v>
      </c>
      <c r="H19" s="47">
        <f t="shared" si="3"/>
        <v>8967955.2354999967</v>
      </c>
    </row>
    <row r="20" spans="1:8" x14ac:dyDescent="0.2">
      <c r="A20" s="5">
        <v>2700</v>
      </c>
      <c r="B20" s="11" t="s">
        <v>76</v>
      </c>
      <c r="C20" s="47">
        <v>1892505.8617500002</v>
      </c>
      <c r="D20" s="47">
        <v>73387.608250000048</v>
      </c>
      <c r="E20" s="47">
        <v>1965893.4700000002</v>
      </c>
      <c r="F20" s="47">
        <v>138726.89000000001</v>
      </c>
      <c r="G20" s="47">
        <v>138726.89000000001</v>
      </c>
      <c r="H20" s="47">
        <f t="shared" si="3"/>
        <v>1827166.58</v>
      </c>
    </row>
    <row r="21" spans="1:8" x14ac:dyDescent="0.2">
      <c r="A21" s="5">
        <v>2800</v>
      </c>
      <c r="B21" s="11" t="s">
        <v>77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f t="shared" si="3"/>
        <v>0</v>
      </c>
    </row>
    <row r="22" spans="1:8" x14ac:dyDescent="0.2">
      <c r="A22" s="5">
        <v>2900</v>
      </c>
      <c r="B22" s="11" t="s">
        <v>78</v>
      </c>
      <c r="C22" s="47">
        <v>1944531.7405000003</v>
      </c>
      <c r="D22" s="47">
        <v>484132.75</v>
      </c>
      <c r="E22" s="47">
        <v>2428664.4905000003</v>
      </c>
      <c r="F22" s="47">
        <v>353544.26000000007</v>
      </c>
      <c r="G22" s="47">
        <v>353544.26000000007</v>
      </c>
      <c r="H22" s="47">
        <f t="shared" si="3"/>
        <v>2075120.2305000003</v>
      </c>
    </row>
    <row r="23" spans="1:8" x14ac:dyDescent="0.2">
      <c r="A23" s="45" t="s">
        <v>58</v>
      </c>
      <c r="B23" s="7"/>
      <c r="C23" s="48">
        <v>133884843.95446801</v>
      </c>
      <c r="D23" s="48">
        <v>86836999.807462141</v>
      </c>
      <c r="E23" s="48">
        <v>220721843.76193011</v>
      </c>
      <c r="F23" s="48">
        <v>30363495.150000002</v>
      </c>
      <c r="G23" s="48">
        <v>29137887.490000002</v>
      </c>
      <c r="H23" s="48">
        <f t="shared" ref="H23" si="4">SUM(H24:H32)</f>
        <v>190358348.6119301</v>
      </c>
    </row>
    <row r="24" spans="1:8" x14ac:dyDescent="0.2">
      <c r="A24" s="5">
        <v>3100</v>
      </c>
      <c r="B24" s="11" t="s">
        <v>79</v>
      </c>
      <c r="C24" s="47">
        <v>76687612.3882</v>
      </c>
      <c r="D24" s="47">
        <v>34625659.239999995</v>
      </c>
      <c r="E24" s="47">
        <v>111313271.62819999</v>
      </c>
      <c r="F24" s="47">
        <v>19511917.370000001</v>
      </c>
      <c r="G24" s="47">
        <v>19511917.370000001</v>
      </c>
      <c r="H24" s="47">
        <f t="shared" ref="H24:H32" si="5">E24-F24</f>
        <v>91801354.25819999</v>
      </c>
    </row>
    <row r="25" spans="1:8" x14ac:dyDescent="0.2">
      <c r="A25" s="5">
        <v>3200</v>
      </c>
      <c r="B25" s="11" t="s">
        <v>80</v>
      </c>
      <c r="C25" s="47">
        <v>3625299.7872500001</v>
      </c>
      <c r="D25" s="47">
        <v>190000.00024999958</v>
      </c>
      <c r="E25" s="47">
        <v>3815299.7874999996</v>
      </c>
      <c r="F25" s="47">
        <v>289906.82</v>
      </c>
      <c r="G25" s="47">
        <v>22526.82</v>
      </c>
      <c r="H25" s="47">
        <f t="shared" si="5"/>
        <v>3525392.9674999998</v>
      </c>
    </row>
    <row r="26" spans="1:8" x14ac:dyDescent="0.2">
      <c r="A26" s="5">
        <v>3300</v>
      </c>
      <c r="B26" s="11" t="s">
        <v>81</v>
      </c>
      <c r="C26" s="47">
        <v>8120751.0599999996</v>
      </c>
      <c r="D26" s="47">
        <v>16805864.850000001</v>
      </c>
      <c r="E26" s="47">
        <v>24926615.91</v>
      </c>
      <c r="F26" s="47">
        <v>1335889.6400000001</v>
      </c>
      <c r="G26" s="47">
        <v>1294964.8400000001</v>
      </c>
      <c r="H26" s="47">
        <f t="shared" si="5"/>
        <v>23590726.27</v>
      </c>
    </row>
    <row r="27" spans="1:8" x14ac:dyDescent="0.2">
      <c r="A27" s="5">
        <v>3400</v>
      </c>
      <c r="B27" s="11" t="s">
        <v>82</v>
      </c>
      <c r="C27" s="47">
        <v>4008612.1524</v>
      </c>
      <c r="D27" s="47">
        <v>289660.29860000033</v>
      </c>
      <c r="E27" s="47">
        <v>4298272.4510000004</v>
      </c>
      <c r="F27" s="47">
        <v>1009782.77</v>
      </c>
      <c r="G27" s="47">
        <v>963382.77</v>
      </c>
      <c r="H27" s="47">
        <f t="shared" si="5"/>
        <v>3288489.6810000003</v>
      </c>
    </row>
    <row r="28" spans="1:8" x14ac:dyDescent="0.2">
      <c r="A28" s="5">
        <v>3500</v>
      </c>
      <c r="B28" s="11" t="s">
        <v>83</v>
      </c>
      <c r="C28" s="47">
        <v>12242777.917700002</v>
      </c>
      <c r="D28" s="47">
        <v>23890037.156800009</v>
      </c>
      <c r="E28" s="47">
        <v>36132815.074500009</v>
      </c>
      <c r="F28" s="47">
        <v>1850869.74</v>
      </c>
      <c r="G28" s="47">
        <v>979966.87999999989</v>
      </c>
      <c r="H28" s="47">
        <f t="shared" si="5"/>
        <v>34281945.334500007</v>
      </c>
    </row>
    <row r="29" spans="1:8" x14ac:dyDescent="0.2">
      <c r="A29" s="5">
        <v>3600</v>
      </c>
      <c r="B29" s="11" t="s">
        <v>84</v>
      </c>
      <c r="C29" s="47">
        <v>2382397.38</v>
      </c>
      <c r="D29" s="47">
        <v>500000</v>
      </c>
      <c r="E29" s="47">
        <v>2882397.38</v>
      </c>
      <c r="F29" s="47">
        <v>0</v>
      </c>
      <c r="G29" s="47">
        <v>0</v>
      </c>
      <c r="H29" s="47">
        <f t="shared" si="5"/>
        <v>2882397.38</v>
      </c>
    </row>
    <row r="30" spans="1:8" x14ac:dyDescent="0.2">
      <c r="A30" s="5">
        <v>3700</v>
      </c>
      <c r="B30" s="11" t="s">
        <v>85</v>
      </c>
      <c r="C30" s="47">
        <v>171588.95475</v>
      </c>
      <c r="D30" s="47">
        <v>72892.550000000017</v>
      </c>
      <c r="E30" s="47">
        <v>244481.50475000002</v>
      </c>
      <c r="F30" s="47">
        <v>8954.26</v>
      </c>
      <c r="G30" s="47">
        <v>8954.26</v>
      </c>
      <c r="H30" s="47">
        <f t="shared" si="5"/>
        <v>235527.24475000001</v>
      </c>
    </row>
    <row r="31" spans="1:8" x14ac:dyDescent="0.2">
      <c r="A31" s="5">
        <v>3800</v>
      </c>
      <c r="B31" s="11" t="s">
        <v>86</v>
      </c>
      <c r="C31" s="47">
        <v>188855.2</v>
      </c>
      <c r="D31" s="47">
        <v>25000</v>
      </c>
      <c r="E31" s="47">
        <v>213855.2</v>
      </c>
      <c r="F31" s="47">
        <v>31204</v>
      </c>
      <c r="G31" s="47">
        <v>31204</v>
      </c>
      <c r="H31" s="47">
        <f t="shared" si="5"/>
        <v>182651.2</v>
      </c>
    </row>
    <row r="32" spans="1:8" x14ac:dyDescent="0.2">
      <c r="A32" s="5">
        <v>3900</v>
      </c>
      <c r="B32" s="11" t="s">
        <v>17</v>
      </c>
      <c r="C32" s="47">
        <v>26456949.114167999</v>
      </c>
      <c r="D32" s="47">
        <v>10437885.711812142</v>
      </c>
      <c r="E32" s="47">
        <v>36894834.825980142</v>
      </c>
      <c r="F32" s="47">
        <v>6324970.5500000007</v>
      </c>
      <c r="G32" s="47">
        <v>6324970.5500000007</v>
      </c>
      <c r="H32" s="47">
        <f t="shared" si="5"/>
        <v>30569864.275980141</v>
      </c>
    </row>
    <row r="33" spans="1:8" x14ac:dyDescent="0.2">
      <c r="A33" s="45" t="s">
        <v>59</v>
      </c>
      <c r="B33" s="7"/>
      <c r="C33" s="48">
        <v>1111582.6299999999</v>
      </c>
      <c r="D33" s="48">
        <v>-1030000</v>
      </c>
      <c r="E33" s="48">
        <v>81582.63</v>
      </c>
      <c r="F33" s="48">
        <v>23023.71</v>
      </c>
      <c r="G33" s="48">
        <v>23023.71</v>
      </c>
      <c r="H33" s="48">
        <f t="shared" ref="H33" si="6">SUM(H34:H42)</f>
        <v>58558.920000000006</v>
      </c>
    </row>
    <row r="34" spans="1:8" x14ac:dyDescent="0.2">
      <c r="A34" s="5">
        <v>4100</v>
      </c>
      <c r="B34" s="11" t="s">
        <v>87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f t="shared" ref="H34:H42" si="7">E34-F34</f>
        <v>0</v>
      </c>
    </row>
    <row r="35" spans="1:8" x14ac:dyDescent="0.2">
      <c r="A35" s="5">
        <v>4200</v>
      </c>
      <c r="B35" s="11" t="s">
        <v>88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f t="shared" si="7"/>
        <v>0</v>
      </c>
    </row>
    <row r="36" spans="1:8" x14ac:dyDescent="0.2">
      <c r="A36" s="5">
        <v>4300</v>
      </c>
      <c r="B36" s="11" t="s">
        <v>89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f t="shared" si="7"/>
        <v>0</v>
      </c>
    </row>
    <row r="37" spans="1:8" x14ac:dyDescent="0.2">
      <c r="A37" s="5">
        <v>4400</v>
      </c>
      <c r="B37" s="11" t="s">
        <v>90</v>
      </c>
      <c r="C37" s="47">
        <v>111582.63</v>
      </c>
      <c r="D37" s="47">
        <v>-30000</v>
      </c>
      <c r="E37" s="47">
        <v>81582.63</v>
      </c>
      <c r="F37" s="47">
        <v>23023.71</v>
      </c>
      <c r="G37" s="47">
        <v>23023.71</v>
      </c>
      <c r="H37" s="47">
        <f t="shared" si="7"/>
        <v>58558.920000000006</v>
      </c>
    </row>
    <row r="38" spans="1:8" x14ac:dyDescent="0.2">
      <c r="A38" s="5">
        <v>4500</v>
      </c>
      <c r="B38" s="11" t="s">
        <v>36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f t="shared" si="7"/>
        <v>0</v>
      </c>
    </row>
    <row r="39" spans="1:8" x14ac:dyDescent="0.2">
      <c r="A39" s="5">
        <v>4600</v>
      </c>
      <c r="B39" s="11" t="s">
        <v>91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f t="shared" si="7"/>
        <v>0</v>
      </c>
    </row>
    <row r="40" spans="1:8" x14ac:dyDescent="0.2">
      <c r="A40" s="5">
        <v>4700</v>
      </c>
      <c r="B40" s="11" t="s">
        <v>92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f t="shared" si="7"/>
        <v>0</v>
      </c>
    </row>
    <row r="41" spans="1:8" x14ac:dyDescent="0.2">
      <c r="A41" s="5">
        <v>4800</v>
      </c>
      <c r="B41" s="11" t="s">
        <v>32</v>
      </c>
      <c r="C41" s="47">
        <v>1000000</v>
      </c>
      <c r="D41" s="47">
        <v>-1000000</v>
      </c>
      <c r="E41" s="47">
        <v>0</v>
      </c>
      <c r="F41" s="47">
        <v>0</v>
      </c>
      <c r="G41" s="47">
        <v>0</v>
      </c>
      <c r="H41" s="47">
        <f t="shared" si="7"/>
        <v>0</v>
      </c>
    </row>
    <row r="42" spans="1:8" x14ac:dyDescent="0.2">
      <c r="A42" s="5">
        <v>4900</v>
      </c>
      <c r="B42" s="11" t="s">
        <v>93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f t="shared" si="7"/>
        <v>0</v>
      </c>
    </row>
    <row r="43" spans="1:8" x14ac:dyDescent="0.2">
      <c r="A43" s="45" t="s">
        <v>60</v>
      </c>
      <c r="B43" s="7"/>
      <c r="C43" s="48">
        <v>25988399.319200002</v>
      </c>
      <c r="D43" s="48">
        <v>106824708.69080001</v>
      </c>
      <c r="E43" s="48">
        <v>132813108.01000001</v>
      </c>
      <c r="F43" s="48">
        <v>160450.20000000001</v>
      </c>
      <c r="G43" s="48">
        <v>160450.20000000001</v>
      </c>
      <c r="H43" s="48">
        <f t="shared" ref="H43" si="8">SUM(H44:H52)</f>
        <v>132652657.81</v>
      </c>
    </row>
    <row r="44" spans="1:8" x14ac:dyDescent="0.2">
      <c r="A44" s="5">
        <v>5100</v>
      </c>
      <c r="B44" s="11" t="s">
        <v>94</v>
      </c>
      <c r="C44" s="47">
        <v>2116804.0300000003</v>
      </c>
      <c r="D44" s="47">
        <v>10908708</v>
      </c>
      <c r="E44" s="47">
        <v>13025512.029999999</v>
      </c>
      <c r="F44" s="47">
        <v>73799.19</v>
      </c>
      <c r="G44" s="47">
        <v>73799.19</v>
      </c>
      <c r="H44" s="47">
        <f t="shared" ref="H44:H52" si="9">E44-F44</f>
        <v>12951712.84</v>
      </c>
    </row>
    <row r="45" spans="1:8" x14ac:dyDescent="0.2">
      <c r="A45" s="5">
        <v>5200</v>
      </c>
      <c r="B45" s="11" t="s">
        <v>95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f t="shared" si="9"/>
        <v>0</v>
      </c>
    </row>
    <row r="46" spans="1:8" x14ac:dyDescent="0.2">
      <c r="A46" s="5">
        <v>5300</v>
      </c>
      <c r="B46" s="11" t="s">
        <v>96</v>
      </c>
      <c r="C46" s="47">
        <v>0</v>
      </c>
      <c r="D46" s="47">
        <v>100000</v>
      </c>
      <c r="E46" s="47">
        <v>100000</v>
      </c>
      <c r="F46" s="47">
        <v>0</v>
      </c>
      <c r="G46" s="47">
        <v>0</v>
      </c>
      <c r="H46" s="47">
        <f t="shared" si="9"/>
        <v>100000</v>
      </c>
    </row>
    <row r="47" spans="1:8" x14ac:dyDescent="0.2">
      <c r="A47" s="5">
        <v>5400</v>
      </c>
      <c r="B47" s="11" t="s">
        <v>97</v>
      </c>
      <c r="C47" s="47">
        <v>3050000</v>
      </c>
      <c r="D47" s="47">
        <v>24339800</v>
      </c>
      <c r="E47" s="47">
        <v>27389800</v>
      </c>
      <c r="F47" s="47">
        <v>71980</v>
      </c>
      <c r="G47" s="47">
        <v>71980</v>
      </c>
      <c r="H47" s="47">
        <f t="shared" si="9"/>
        <v>27317820</v>
      </c>
    </row>
    <row r="48" spans="1:8" x14ac:dyDescent="0.2">
      <c r="A48" s="5">
        <v>5500</v>
      </c>
      <c r="B48" s="11" t="s">
        <v>98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f t="shared" si="9"/>
        <v>0</v>
      </c>
    </row>
    <row r="49" spans="1:8" x14ac:dyDescent="0.2">
      <c r="A49" s="5">
        <v>5600</v>
      </c>
      <c r="B49" s="11" t="s">
        <v>99</v>
      </c>
      <c r="C49" s="47">
        <v>11327000</v>
      </c>
      <c r="D49" s="47">
        <v>71266200.700000003</v>
      </c>
      <c r="E49" s="47">
        <v>82593200.700000003</v>
      </c>
      <c r="F49" s="47">
        <v>14671.01</v>
      </c>
      <c r="G49" s="47">
        <v>14671.01</v>
      </c>
      <c r="H49" s="47">
        <f t="shared" si="9"/>
        <v>82578529.689999998</v>
      </c>
    </row>
    <row r="50" spans="1:8" x14ac:dyDescent="0.2">
      <c r="A50" s="5">
        <v>5700</v>
      </c>
      <c r="B50" s="11" t="s">
        <v>100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f t="shared" si="9"/>
        <v>0</v>
      </c>
    </row>
    <row r="51" spans="1:8" x14ac:dyDescent="0.2">
      <c r="A51" s="5">
        <v>5800</v>
      </c>
      <c r="B51" s="11" t="s">
        <v>101</v>
      </c>
      <c r="C51" s="47">
        <v>9494595.2892000005</v>
      </c>
      <c r="D51" s="47">
        <v>-9.1999992728233337E-3</v>
      </c>
      <c r="E51" s="47">
        <v>9494595.2800000012</v>
      </c>
      <c r="F51" s="47">
        <v>0</v>
      </c>
      <c r="G51" s="47">
        <v>0</v>
      </c>
      <c r="H51" s="47">
        <f t="shared" si="9"/>
        <v>9494595.2800000012</v>
      </c>
    </row>
    <row r="52" spans="1:8" x14ac:dyDescent="0.2">
      <c r="A52" s="5">
        <v>5900</v>
      </c>
      <c r="B52" s="11" t="s">
        <v>102</v>
      </c>
      <c r="C52" s="47">
        <v>0</v>
      </c>
      <c r="D52" s="47">
        <v>210000</v>
      </c>
      <c r="E52" s="47">
        <v>210000</v>
      </c>
      <c r="F52" s="47">
        <v>0</v>
      </c>
      <c r="G52" s="47">
        <v>0</v>
      </c>
      <c r="H52" s="47">
        <f t="shared" si="9"/>
        <v>210000</v>
      </c>
    </row>
    <row r="53" spans="1:8" x14ac:dyDescent="0.2">
      <c r="A53" s="45" t="s">
        <v>61</v>
      </c>
      <c r="B53" s="7"/>
      <c r="C53" s="48">
        <v>215314240</v>
      </c>
      <c r="D53" s="48">
        <v>76820545.189999998</v>
      </c>
      <c r="E53" s="48">
        <v>292134785.19</v>
      </c>
      <c r="F53" s="48">
        <v>25931466.460000012</v>
      </c>
      <c r="G53" s="48">
        <v>25931466.460000012</v>
      </c>
      <c r="H53" s="48">
        <f t="shared" ref="H53" si="10">SUM(H54:H56)</f>
        <v>266203318.72999999</v>
      </c>
    </row>
    <row r="54" spans="1:8" x14ac:dyDescent="0.2">
      <c r="A54" s="5">
        <v>6100</v>
      </c>
      <c r="B54" s="11" t="s">
        <v>103</v>
      </c>
      <c r="C54" s="47">
        <v>182354240</v>
      </c>
      <c r="D54" s="47">
        <v>76208553.75999999</v>
      </c>
      <c r="E54" s="47">
        <v>258562793.75999999</v>
      </c>
      <c r="F54" s="47">
        <v>21118306.530000012</v>
      </c>
      <c r="G54" s="47">
        <v>21118306.530000012</v>
      </c>
      <c r="H54" s="47">
        <f t="shared" ref="H54:H56" si="11">E54-F54</f>
        <v>237444487.22999999</v>
      </c>
    </row>
    <row r="55" spans="1:8" x14ac:dyDescent="0.2">
      <c r="A55" s="5">
        <v>6200</v>
      </c>
      <c r="B55" s="11" t="s">
        <v>104</v>
      </c>
      <c r="C55" s="47">
        <v>32960000</v>
      </c>
      <c r="D55" s="47">
        <v>611991.4299999997</v>
      </c>
      <c r="E55" s="47">
        <v>33571991.43</v>
      </c>
      <c r="F55" s="47">
        <v>4813159.9300000006</v>
      </c>
      <c r="G55" s="47">
        <v>4813159.9300000006</v>
      </c>
      <c r="H55" s="47">
        <f t="shared" si="11"/>
        <v>28758831.5</v>
      </c>
    </row>
    <row r="56" spans="1:8" x14ac:dyDescent="0.2">
      <c r="A56" s="5">
        <v>6300</v>
      </c>
      <c r="B56" s="11" t="s">
        <v>105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f t="shared" si="11"/>
        <v>0</v>
      </c>
    </row>
    <row r="57" spans="1:8" x14ac:dyDescent="0.2">
      <c r="A57" s="45" t="s">
        <v>62</v>
      </c>
      <c r="B57" s="7"/>
      <c r="C57" s="48">
        <v>0</v>
      </c>
      <c r="D57" s="48">
        <v>227164343.98000026</v>
      </c>
      <c r="E57" s="48">
        <v>227164343.98000026</v>
      </c>
      <c r="F57" s="48">
        <v>0</v>
      </c>
      <c r="G57" s="48">
        <v>0</v>
      </c>
      <c r="H57" s="48">
        <f t="shared" ref="H57" si="12">SUM(H58:H64)</f>
        <v>227164343.98000026</v>
      </c>
    </row>
    <row r="58" spans="1:8" x14ac:dyDescent="0.2">
      <c r="A58" s="5">
        <v>7100</v>
      </c>
      <c r="B58" s="11" t="s">
        <v>106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f t="shared" ref="H58:H64" si="13">E58-F58</f>
        <v>0</v>
      </c>
    </row>
    <row r="59" spans="1:8" x14ac:dyDescent="0.2">
      <c r="A59" s="5">
        <v>7200</v>
      </c>
      <c r="B59" s="11" t="s">
        <v>107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f t="shared" si="13"/>
        <v>0</v>
      </c>
    </row>
    <row r="60" spans="1:8" x14ac:dyDescent="0.2">
      <c r="A60" s="5">
        <v>7300</v>
      </c>
      <c r="B60" s="11" t="s">
        <v>108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f t="shared" si="13"/>
        <v>0</v>
      </c>
    </row>
    <row r="61" spans="1:8" x14ac:dyDescent="0.2">
      <c r="A61" s="5">
        <v>7400</v>
      </c>
      <c r="B61" s="11" t="s">
        <v>109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f t="shared" si="13"/>
        <v>0</v>
      </c>
    </row>
    <row r="62" spans="1:8" x14ac:dyDescent="0.2">
      <c r="A62" s="5">
        <v>7500</v>
      </c>
      <c r="B62" s="11" t="s">
        <v>110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f t="shared" si="13"/>
        <v>0</v>
      </c>
    </row>
    <row r="63" spans="1:8" x14ac:dyDescent="0.2">
      <c r="A63" s="5">
        <v>7600</v>
      </c>
      <c r="B63" s="11" t="s">
        <v>111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f t="shared" si="13"/>
        <v>0</v>
      </c>
    </row>
    <row r="64" spans="1:8" x14ac:dyDescent="0.2">
      <c r="A64" s="5">
        <v>7900</v>
      </c>
      <c r="B64" s="11" t="s">
        <v>112</v>
      </c>
      <c r="C64" s="47">
        <v>0</v>
      </c>
      <c r="D64" s="47">
        <v>227164343.98000026</v>
      </c>
      <c r="E64" s="47">
        <v>227164343.98000026</v>
      </c>
      <c r="F64" s="47">
        <v>0</v>
      </c>
      <c r="G64" s="47">
        <v>0</v>
      </c>
      <c r="H64" s="47">
        <f t="shared" si="13"/>
        <v>227164343.98000026</v>
      </c>
    </row>
    <row r="65" spans="1:8" x14ac:dyDescent="0.2">
      <c r="A65" s="45" t="s">
        <v>63</v>
      </c>
      <c r="B65" s="7"/>
      <c r="C65" s="48">
        <v>0</v>
      </c>
      <c r="D65" s="48">
        <v>10649.04</v>
      </c>
      <c r="E65" s="48">
        <v>10649.04</v>
      </c>
      <c r="F65" s="48">
        <v>0</v>
      </c>
      <c r="G65" s="48">
        <v>0</v>
      </c>
      <c r="H65" s="48">
        <f t="shared" ref="H65" si="14">SUM(H66:H68)</f>
        <v>10649.04</v>
      </c>
    </row>
    <row r="66" spans="1:8" x14ac:dyDescent="0.2">
      <c r="A66" s="5">
        <v>8100</v>
      </c>
      <c r="B66" s="11" t="s">
        <v>33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f t="shared" ref="H66:H68" si="15">E66-F66</f>
        <v>0</v>
      </c>
    </row>
    <row r="67" spans="1:8" x14ac:dyDescent="0.2">
      <c r="A67" s="5">
        <v>8300</v>
      </c>
      <c r="B67" s="11" t="s">
        <v>34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f t="shared" si="15"/>
        <v>0</v>
      </c>
    </row>
    <row r="68" spans="1:8" x14ac:dyDescent="0.2">
      <c r="A68" s="5">
        <v>8500</v>
      </c>
      <c r="B68" s="11" t="s">
        <v>35</v>
      </c>
      <c r="C68" s="47">
        <v>0</v>
      </c>
      <c r="D68" s="47">
        <v>10649.04</v>
      </c>
      <c r="E68" s="47">
        <v>10649.04</v>
      </c>
      <c r="F68" s="47">
        <v>0</v>
      </c>
      <c r="G68" s="47">
        <v>0</v>
      </c>
      <c r="H68" s="47">
        <f t="shared" si="15"/>
        <v>10649.04</v>
      </c>
    </row>
    <row r="69" spans="1:8" x14ac:dyDescent="0.2">
      <c r="A69" s="45" t="s">
        <v>64</v>
      </c>
      <c r="B69" s="7"/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f t="shared" ref="H69" si="16">SUM(H70:H76)</f>
        <v>0</v>
      </c>
    </row>
    <row r="70" spans="1:8" x14ac:dyDescent="0.2">
      <c r="A70" s="5">
        <v>9100</v>
      </c>
      <c r="B70" s="11" t="s">
        <v>113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f t="shared" ref="H70:H76" si="17">E70-F70</f>
        <v>0</v>
      </c>
    </row>
    <row r="71" spans="1:8" x14ac:dyDescent="0.2">
      <c r="A71" s="5">
        <v>9200</v>
      </c>
      <c r="B71" s="11" t="s">
        <v>114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f t="shared" si="17"/>
        <v>0</v>
      </c>
    </row>
    <row r="72" spans="1:8" x14ac:dyDescent="0.2">
      <c r="A72" s="5">
        <v>9300</v>
      </c>
      <c r="B72" s="11" t="s">
        <v>115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f t="shared" si="17"/>
        <v>0</v>
      </c>
    </row>
    <row r="73" spans="1:8" x14ac:dyDescent="0.2">
      <c r="A73" s="5">
        <v>9400</v>
      </c>
      <c r="B73" s="11" t="s">
        <v>116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f t="shared" si="17"/>
        <v>0</v>
      </c>
    </row>
    <row r="74" spans="1:8" x14ac:dyDescent="0.2">
      <c r="A74" s="5">
        <v>9500</v>
      </c>
      <c r="B74" s="11" t="s">
        <v>117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f t="shared" si="17"/>
        <v>0</v>
      </c>
    </row>
    <row r="75" spans="1:8" x14ac:dyDescent="0.2">
      <c r="A75" s="5">
        <v>9600</v>
      </c>
      <c r="B75" s="11" t="s">
        <v>118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f t="shared" si="17"/>
        <v>0</v>
      </c>
    </row>
    <row r="76" spans="1:8" x14ac:dyDescent="0.2">
      <c r="A76" s="6">
        <v>9900</v>
      </c>
      <c r="B76" s="12" t="s">
        <v>119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f t="shared" si="17"/>
        <v>0</v>
      </c>
    </row>
    <row r="77" spans="1:8" x14ac:dyDescent="0.2">
      <c r="A77" s="8"/>
      <c r="B77" s="13" t="s">
        <v>48</v>
      </c>
      <c r="C77" s="49">
        <f t="shared" ref="C77:G77" si="18">C5+C13+C23+C33+C43+C53+C57+C65+C69</f>
        <v>543608662.65175009</v>
      </c>
      <c r="D77" s="49">
        <f t="shared" si="18"/>
        <v>506879669.95098037</v>
      </c>
      <c r="E77" s="49">
        <f t="shared" si="18"/>
        <v>1050488332.6027303</v>
      </c>
      <c r="F77" s="49">
        <f t="shared" si="18"/>
        <v>85484532.470000029</v>
      </c>
      <c r="G77" s="49">
        <f t="shared" si="18"/>
        <v>84072767.590000018</v>
      </c>
      <c r="H77" s="49">
        <f>H5+H13+H23+H33+H43+H53+H57+H65+H69</f>
        <v>965003800.13273036</v>
      </c>
    </row>
    <row r="79" spans="1:8" x14ac:dyDescent="0.2">
      <c r="F79" s="55"/>
      <c r="G79" s="54"/>
    </row>
    <row r="80" spans="1:8" x14ac:dyDescent="0.2">
      <c r="A80" s="1" t="s">
        <v>237</v>
      </c>
    </row>
    <row r="83" spans="2:4" x14ac:dyDescent="0.2">
      <c r="B83" s="1" t="s">
        <v>238</v>
      </c>
      <c r="D83" s="1" t="s">
        <v>238</v>
      </c>
    </row>
    <row r="85" spans="2:4" x14ac:dyDescent="0.2">
      <c r="B85" s="1" t="s">
        <v>239</v>
      </c>
      <c r="D85" s="1" t="s">
        <v>247</v>
      </c>
    </row>
    <row r="86" spans="2:4" x14ac:dyDescent="0.2">
      <c r="B86" s="1" t="s">
        <v>240</v>
      </c>
      <c r="D86" s="1" t="s">
        <v>246</v>
      </c>
    </row>
    <row r="87" spans="2:4" x14ac:dyDescent="0.2">
      <c r="B87" s="1" t="s">
        <v>241</v>
      </c>
      <c r="D87" s="1" t="s">
        <v>242</v>
      </c>
    </row>
    <row r="91" spans="2:4" x14ac:dyDescent="0.2">
      <c r="B91" s="1" t="s">
        <v>243</v>
      </c>
    </row>
    <row r="93" spans="2:4" x14ac:dyDescent="0.2">
      <c r="B93" s="1" t="s">
        <v>239</v>
      </c>
    </row>
    <row r="94" spans="2:4" x14ac:dyDescent="0.2">
      <c r="B94" s="1" t="s">
        <v>244</v>
      </c>
    </row>
    <row r="95" spans="2:4" x14ac:dyDescent="0.2">
      <c r="B95" s="1" t="s">
        <v>245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selection activeCell="A34" sqref="A1:H34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60" t="s">
        <v>248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49</v>
      </c>
      <c r="B2" s="66"/>
      <c r="C2" s="60" t="s">
        <v>55</v>
      </c>
      <c r="D2" s="61"/>
      <c r="E2" s="61"/>
      <c r="F2" s="61"/>
      <c r="G2" s="62"/>
      <c r="H2" s="63" t="s">
        <v>54</v>
      </c>
    </row>
    <row r="3" spans="1:8" ht="24.9" customHeight="1" x14ac:dyDescent="0.2">
      <c r="A3" s="67"/>
      <c r="B3" s="68"/>
      <c r="C3" s="9" t="s">
        <v>50</v>
      </c>
      <c r="D3" s="9" t="s">
        <v>120</v>
      </c>
      <c r="E3" s="9" t="s">
        <v>51</v>
      </c>
      <c r="F3" s="9" t="s">
        <v>52</v>
      </c>
      <c r="G3" s="9" t="s">
        <v>53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121</v>
      </c>
      <c r="F4" s="10">
        <v>4</v>
      </c>
      <c r="G4" s="10">
        <v>5</v>
      </c>
      <c r="H4" s="10" t="s">
        <v>122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>
        <v>1</v>
      </c>
      <c r="B6" s="16" t="s">
        <v>0</v>
      </c>
      <c r="C6" s="50">
        <v>302306023.33254999</v>
      </c>
      <c r="D6" s="56">
        <v>95841521.590180755</v>
      </c>
      <c r="E6" s="50">
        <v>398147544.92273074</v>
      </c>
      <c r="F6" s="50">
        <v>59392615.809999987</v>
      </c>
      <c r="G6" s="50">
        <v>57980850.929999985</v>
      </c>
      <c r="H6" s="50">
        <f>E6-F6</f>
        <v>338754929.11273074</v>
      </c>
    </row>
    <row r="7" spans="1:8" x14ac:dyDescent="0.2">
      <c r="A7" s="5"/>
      <c r="B7" s="16"/>
      <c r="C7" s="50"/>
      <c r="D7" s="50"/>
      <c r="E7" s="50"/>
      <c r="F7" s="50"/>
      <c r="G7" s="50"/>
      <c r="H7" s="50"/>
    </row>
    <row r="8" spans="1:8" x14ac:dyDescent="0.2">
      <c r="A8" s="5">
        <v>2</v>
      </c>
      <c r="B8" s="16" t="s">
        <v>1</v>
      </c>
      <c r="C8" s="50">
        <v>241302639.31920001</v>
      </c>
      <c r="D8" s="56">
        <v>410809597.86080015</v>
      </c>
      <c r="E8" s="50">
        <v>652112237.18000019</v>
      </c>
      <c r="F8" s="50">
        <v>26091916.660000004</v>
      </c>
      <c r="G8" s="50">
        <v>26091916.660000004</v>
      </c>
      <c r="H8" s="50">
        <f t="shared" ref="H8" si="0">E8-F8</f>
        <v>626020320.52000022</v>
      </c>
    </row>
    <row r="9" spans="1:8" x14ac:dyDescent="0.2">
      <c r="A9" s="5"/>
      <c r="B9" s="16"/>
      <c r="C9" s="50"/>
      <c r="D9" s="50"/>
      <c r="E9" s="50"/>
      <c r="F9" s="50"/>
      <c r="G9" s="50"/>
      <c r="H9" s="50"/>
    </row>
    <row r="10" spans="1:8" x14ac:dyDescent="0.2">
      <c r="A10" s="5">
        <v>3</v>
      </c>
      <c r="B10" s="16" t="s">
        <v>2</v>
      </c>
      <c r="C10" s="50">
        <v>0</v>
      </c>
      <c r="D10" s="56">
        <v>0</v>
      </c>
      <c r="E10" s="50">
        <v>0</v>
      </c>
      <c r="F10" s="50">
        <v>0</v>
      </c>
      <c r="G10" s="50">
        <v>0</v>
      </c>
      <c r="H10" s="50">
        <f t="shared" ref="H10" si="1">E10-F10</f>
        <v>0</v>
      </c>
    </row>
    <row r="11" spans="1:8" x14ac:dyDescent="0.2">
      <c r="A11" s="5"/>
      <c r="B11" s="16"/>
      <c r="C11" s="50"/>
      <c r="D11" s="50"/>
      <c r="E11" s="50"/>
      <c r="F11" s="50"/>
      <c r="G11" s="50"/>
      <c r="H11" s="50"/>
    </row>
    <row r="12" spans="1:8" x14ac:dyDescent="0.2">
      <c r="A12" s="5">
        <v>4</v>
      </c>
      <c r="B12" s="16" t="s">
        <v>36</v>
      </c>
      <c r="C12" s="50">
        <v>0</v>
      </c>
      <c r="D12" s="56">
        <v>0</v>
      </c>
      <c r="E12" s="50">
        <v>0</v>
      </c>
      <c r="F12" s="50">
        <v>0</v>
      </c>
      <c r="G12" s="50">
        <v>0</v>
      </c>
      <c r="H12" s="50">
        <f t="shared" ref="H12" si="2">E12-F12</f>
        <v>0</v>
      </c>
    </row>
    <row r="13" spans="1:8" x14ac:dyDescent="0.2">
      <c r="A13" s="5"/>
      <c r="B13" s="16"/>
      <c r="C13" s="50"/>
      <c r="D13" s="50"/>
      <c r="E13" s="50"/>
      <c r="F13" s="50"/>
      <c r="G13" s="50"/>
      <c r="H13" s="50"/>
    </row>
    <row r="14" spans="1:8" x14ac:dyDescent="0.2">
      <c r="A14" s="5">
        <v>5</v>
      </c>
      <c r="B14" s="16" t="s">
        <v>33</v>
      </c>
      <c r="C14" s="50">
        <v>0</v>
      </c>
      <c r="D14" s="56">
        <v>10649.04</v>
      </c>
      <c r="E14" s="50">
        <v>10649.04</v>
      </c>
      <c r="F14" s="50">
        <v>0</v>
      </c>
      <c r="G14" s="50">
        <v>0</v>
      </c>
      <c r="H14" s="50">
        <f t="shared" ref="H14" si="3">E14-F14</f>
        <v>10649.04</v>
      </c>
    </row>
    <row r="15" spans="1:8" x14ac:dyDescent="0.2">
      <c r="A15" s="6"/>
      <c r="B15" s="17"/>
      <c r="C15" s="50"/>
      <c r="D15" s="50"/>
      <c r="E15" s="50"/>
      <c r="F15" s="50"/>
      <c r="G15" s="50"/>
      <c r="H15" s="50"/>
    </row>
    <row r="16" spans="1:8" x14ac:dyDescent="0.2">
      <c r="A16" s="18"/>
      <c r="B16" s="13" t="s">
        <v>48</v>
      </c>
      <c r="C16" s="57">
        <f>SUM(C6:C15)</f>
        <v>543608662.65174997</v>
      </c>
      <c r="D16" s="57">
        <f t="shared" ref="D16:H16" si="4">SUM(D6:D15)</f>
        <v>506661768.49098092</v>
      </c>
      <c r="E16" s="57">
        <f t="shared" si="4"/>
        <v>1050270431.142731</v>
      </c>
      <c r="F16" s="57">
        <f t="shared" si="4"/>
        <v>85484532.469999999</v>
      </c>
      <c r="G16" s="57">
        <f t="shared" si="4"/>
        <v>84072767.589999989</v>
      </c>
      <c r="H16" s="57">
        <f t="shared" si="4"/>
        <v>964785898.67273092</v>
      </c>
    </row>
    <row r="19" spans="1:4" x14ac:dyDescent="0.2">
      <c r="A19" s="1" t="s">
        <v>237</v>
      </c>
    </row>
    <row r="22" spans="1:4" x14ac:dyDescent="0.2">
      <c r="B22" s="1" t="s">
        <v>238</v>
      </c>
      <c r="D22" s="1" t="s">
        <v>238</v>
      </c>
    </row>
    <row r="24" spans="1:4" x14ac:dyDescent="0.2">
      <c r="B24" s="1" t="s">
        <v>239</v>
      </c>
      <c r="D24" s="1" t="s">
        <v>247</v>
      </c>
    </row>
    <row r="25" spans="1:4" x14ac:dyDescent="0.2">
      <c r="B25" s="1" t="s">
        <v>240</v>
      </c>
      <c r="D25" s="1" t="s">
        <v>246</v>
      </c>
    </row>
    <row r="26" spans="1:4" x14ac:dyDescent="0.2">
      <c r="B26" s="1" t="s">
        <v>241</v>
      </c>
      <c r="D26" s="1" t="s">
        <v>242</v>
      </c>
    </row>
    <row r="30" spans="1:4" x14ac:dyDescent="0.2">
      <c r="B30" s="1" t="s">
        <v>243</v>
      </c>
    </row>
    <row r="32" spans="1:4" x14ac:dyDescent="0.2">
      <c r="B32" s="1" t="s">
        <v>239</v>
      </c>
    </row>
    <row r="33" spans="2:2" x14ac:dyDescent="0.2">
      <c r="B33" s="1" t="s">
        <v>244</v>
      </c>
    </row>
    <row r="34" spans="2:2" x14ac:dyDescent="0.2">
      <c r="B34" s="1" t="s">
        <v>245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showGridLines="0" topLeftCell="A106" workbookViewId="0">
      <selection activeCell="A89" sqref="A89:H140"/>
    </sheetView>
  </sheetViews>
  <sheetFormatPr baseColWidth="10" defaultColWidth="12" defaultRowHeight="10.199999999999999" x14ac:dyDescent="0.2"/>
  <cols>
    <col min="1" max="1" width="5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60" t="s">
        <v>248</v>
      </c>
      <c r="B1" s="61"/>
      <c r="C1" s="61"/>
      <c r="D1" s="61"/>
      <c r="E1" s="61"/>
      <c r="F1" s="61"/>
      <c r="G1" s="61"/>
      <c r="H1" s="62"/>
    </row>
    <row r="2" spans="1:8" x14ac:dyDescent="0.2">
      <c r="B2" s="24"/>
      <c r="C2" s="24"/>
      <c r="D2" s="24"/>
      <c r="E2" s="24"/>
      <c r="F2" s="24"/>
      <c r="G2" s="24"/>
      <c r="H2" s="24"/>
    </row>
    <row r="3" spans="1:8" x14ac:dyDescent="0.2">
      <c r="A3" s="65" t="s">
        <v>49</v>
      </c>
      <c r="B3" s="66"/>
      <c r="C3" s="60" t="s">
        <v>55</v>
      </c>
      <c r="D3" s="61"/>
      <c r="E3" s="61"/>
      <c r="F3" s="61"/>
      <c r="G3" s="62"/>
      <c r="H3" s="63" t="s">
        <v>54</v>
      </c>
    </row>
    <row r="4" spans="1:8" ht="24.9" customHeight="1" x14ac:dyDescent="0.2">
      <c r="A4" s="67"/>
      <c r="B4" s="68"/>
      <c r="C4" s="9" t="s">
        <v>50</v>
      </c>
      <c r="D4" s="9" t="s">
        <v>120</v>
      </c>
      <c r="E4" s="9" t="s">
        <v>51</v>
      </c>
      <c r="F4" s="9" t="s">
        <v>52</v>
      </c>
      <c r="G4" s="9" t="s">
        <v>53</v>
      </c>
      <c r="H4" s="64"/>
    </row>
    <row r="5" spans="1:8" x14ac:dyDescent="0.2">
      <c r="A5" s="69"/>
      <c r="B5" s="70"/>
      <c r="C5" s="10">
        <v>1</v>
      </c>
      <c r="D5" s="10">
        <v>2</v>
      </c>
      <c r="E5" s="10" t="s">
        <v>121</v>
      </c>
      <c r="F5" s="10">
        <v>4</v>
      </c>
      <c r="G5" s="10">
        <v>5</v>
      </c>
      <c r="H5" s="10" t="s">
        <v>122</v>
      </c>
    </row>
    <row r="6" spans="1:8" x14ac:dyDescent="0.2">
      <c r="A6" s="25"/>
      <c r="B6" s="21"/>
      <c r="C6" s="33"/>
      <c r="D6" s="33"/>
      <c r="E6" s="33"/>
      <c r="F6" s="33"/>
      <c r="G6" s="33"/>
      <c r="H6" s="33"/>
    </row>
    <row r="7" spans="1:8" x14ac:dyDescent="0.2">
      <c r="A7" s="4" t="s">
        <v>123</v>
      </c>
      <c r="B7" s="20" t="s">
        <v>124</v>
      </c>
      <c r="C7" s="47">
        <v>1645628.5299999998</v>
      </c>
      <c r="D7" s="47">
        <v>-1347719.0199999996</v>
      </c>
      <c r="E7" s="47">
        <v>297909.51000000013</v>
      </c>
      <c r="F7" s="47">
        <v>297909.51</v>
      </c>
      <c r="G7" s="47">
        <v>297909.51</v>
      </c>
      <c r="H7" s="47">
        <f>E7-F7</f>
        <v>0</v>
      </c>
    </row>
    <row r="8" spans="1:8" x14ac:dyDescent="0.2">
      <c r="A8" s="4" t="s">
        <v>125</v>
      </c>
      <c r="B8" s="20" t="s">
        <v>126</v>
      </c>
      <c r="C8" s="47">
        <v>2755585.47</v>
      </c>
      <c r="D8" s="47">
        <v>-2372177.89</v>
      </c>
      <c r="E8" s="47">
        <v>383407.57999999996</v>
      </c>
      <c r="F8" s="47">
        <v>383407.58</v>
      </c>
      <c r="G8" s="47">
        <v>383407.58</v>
      </c>
      <c r="H8" s="47">
        <f t="shared" ref="H8:H71" si="0">E8-F8</f>
        <v>0</v>
      </c>
    </row>
    <row r="9" spans="1:8" x14ac:dyDescent="0.2">
      <c r="A9" s="4" t="s">
        <v>127</v>
      </c>
      <c r="B9" s="20" t="s">
        <v>128</v>
      </c>
      <c r="C9" s="47">
        <v>4161478.0399999996</v>
      </c>
      <c r="D9" s="47">
        <v>-2674141.58</v>
      </c>
      <c r="E9" s="47">
        <v>1487336.4599999995</v>
      </c>
      <c r="F9" s="47">
        <v>1487336.46</v>
      </c>
      <c r="G9" s="47">
        <v>1487336.46</v>
      </c>
      <c r="H9" s="47">
        <f t="shared" si="0"/>
        <v>0</v>
      </c>
    </row>
    <row r="10" spans="1:8" x14ac:dyDescent="0.2">
      <c r="A10" s="4" t="s">
        <v>129</v>
      </c>
      <c r="B10" s="20" t="s">
        <v>130</v>
      </c>
      <c r="C10" s="47">
        <v>1418707.01</v>
      </c>
      <c r="D10" s="47">
        <v>-1200988.49</v>
      </c>
      <c r="E10" s="47">
        <v>217718.52000000005</v>
      </c>
      <c r="F10" s="47">
        <v>217718.51999999996</v>
      </c>
      <c r="G10" s="47">
        <v>217718.51999999996</v>
      </c>
      <c r="H10" s="47">
        <f t="shared" si="0"/>
        <v>0</v>
      </c>
    </row>
    <row r="11" spans="1:8" x14ac:dyDescent="0.2">
      <c r="A11" s="4" t="s">
        <v>131</v>
      </c>
      <c r="B11" s="20" t="s">
        <v>204</v>
      </c>
      <c r="C11" s="47">
        <v>925402.85000000033</v>
      </c>
      <c r="D11" s="47">
        <v>-736526.35000000009</v>
      </c>
      <c r="E11" s="47">
        <v>188876.50000000023</v>
      </c>
      <c r="F11" s="47">
        <v>188876.5</v>
      </c>
      <c r="G11" s="47">
        <v>188876.5</v>
      </c>
      <c r="H11" s="47">
        <f t="shared" si="0"/>
        <v>2.3283064365386963E-10</v>
      </c>
    </row>
    <row r="12" spans="1:8" x14ac:dyDescent="0.2">
      <c r="A12" s="4" t="s">
        <v>132</v>
      </c>
      <c r="B12" s="20" t="s">
        <v>133</v>
      </c>
      <c r="C12" s="47">
        <v>920376.17</v>
      </c>
      <c r="D12" s="47">
        <v>-734768.95000000007</v>
      </c>
      <c r="E12" s="47">
        <v>185607.22</v>
      </c>
      <c r="F12" s="47">
        <v>185607.22</v>
      </c>
      <c r="G12" s="47">
        <v>185607.22</v>
      </c>
      <c r="H12" s="47">
        <f t="shared" si="0"/>
        <v>0</v>
      </c>
    </row>
    <row r="13" spans="1:8" x14ac:dyDescent="0.2">
      <c r="A13" s="4" t="s">
        <v>134</v>
      </c>
      <c r="B13" s="20" t="s">
        <v>135</v>
      </c>
      <c r="C13" s="47">
        <v>3202514.4300000006</v>
      </c>
      <c r="D13" s="47">
        <v>-2726994.2700000005</v>
      </c>
      <c r="E13" s="47">
        <v>475520.16000000003</v>
      </c>
      <c r="F13" s="47">
        <v>475520.16000000003</v>
      </c>
      <c r="G13" s="47">
        <v>475520.16000000003</v>
      </c>
      <c r="H13" s="47">
        <f t="shared" si="0"/>
        <v>0</v>
      </c>
    </row>
    <row r="14" spans="1:8" x14ac:dyDescent="0.2">
      <c r="A14" s="4" t="s">
        <v>137</v>
      </c>
      <c r="B14" s="20" t="s">
        <v>138</v>
      </c>
      <c r="C14" s="47">
        <v>1669452.4200000002</v>
      </c>
      <c r="D14" s="47">
        <v>-1383841.24</v>
      </c>
      <c r="E14" s="47">
        <v>285611.18000000017</v>
      </c>
      <c r="F14" s="47">
        <v>285611.17999999993</v>
      </c>
      <c r="G14" s="47">
        <v>285611.17999999993</v>
      </c>
      <c r="H14" s="47">
        <f t="shared" si="0"/>
        <v>0</v>
      </c>
    </row>
    <row r="15" spans="1:8" x14ac:dyDescent="0.2">
      <c r="A15" s="4" t="s">
        <v>142</v>
      </c>
      <c r="B15" s="20" t="s">
        <v>192</v>
      </c>
      <c r="C15" s="47">
        <v>1988332.6799999997</v>
      </c>
      <c r="D15" s="47">
        <v>-1665576.5899999996</v>
      </c>
      <c r="E15" s="47">
        <v>322756.09000000003</v>
      </c>
      <c r="F15" s="47">
        <v>322756.09000000003</v>
      </c>
      <c r="G15" s="47">
        <v>322756.09000000003</v>
      </c>
      <c r="H15" s="47">
        <f t="shared" si="0"/>
        <v>0</v>
      </c>
    </row>
    <row r="16" spans="1:8" x14ac:dyDescent="0.2">
      <c r="A16" s="4" t="s">
        <v>143</v>
      </c>
      <c r="B16" s="20" t="s">
        <v>193</v>
      </c>
      <c r="C16" s="47">
        <v>7478014.7500000047</v>
      </c>
      <c r="D16" s="47">
        <v>-5923428.6800000016</v>
      </c>
      <c r="E16" s="47">
        <v>1554586.0700000026</v>
      </c>
      <c r="F16" s="47">
        <v>1554586.0699999998</v>
      </c>
      <c r="G16" s="47">
        <v>1554586.0699999998</v>
      </c>
      <c r="H16" s="47">
        <f t="shared" si="0"/>
        <v>2.7939677238464355E-9</v>
      </c>
    </row>
    <row r="17" spans="1:8" x14ac:dyDescent="0.2">
      <c r="A17" s="4" t="s">
        <v>144</v>
      </c>
      <c r="B17" s="20" t="s">
        <v>145</v>
      </c>
      <c r="C17" s="47">
        <v>6293119.1099999994</v>
      </c>
      <c r="D17" s="47">
        <v>-4620871.6199999992</v>
      </c>
      <c r="E17" s="47">
        <v>1672247.4900000005</v>
      </c>
      <c r="F17" s="47">
        <v>1433867.03</v>
      </c>
      <c r="G17" s="47">
        <v>1302339.43</v>
      </c>
      <c r="H17" s="47">
        <f t="shared" si="0"/>
        <v>238380.46000000043</v>
      </c>
    </row>
    <row r="18" spans="1:8" x14ac:dyDescent="0.2">
      <c r="A18" s="4" t="s">
        <v>146</v>
      </c>
      <c r="B18" s="20" t="s">
        <v>194</v>
      </c>
      <c r="C18" s="47">
        <v>3981887.0200000005</v>
      </c>
      <c r="D18" s="47">
        <v>-3318897.74</v>
      </c>
      <c r="E18" s="47">
        <v>662989.28</v>
      </c>
      <c r="F18" s="47">
        <v>662989.28</v>
      </c>
      <c r="G18" s="47">
        <v>662989.28</v>
      </c>
      <c r="H18" s="47">
        <f t="shared" si="0"/>
        <v>0</v>
      </c>
    </row>
    <row r="19" spans="1:8" x14ac:dyDescent="0.2">
      <c r="A19" s="51" t="s">
        <v>147</v>
      </c>
      <c r="B19" s="20" t="s">
        <v>148</v>
      </c>
      <c r="C19" s="47">
        <v>1910307.9600000002</v>
      </c>
      <c r="D19" s="47">
        <v>-1500633.1800000002</v>
      </c>
      <c r="E19" s="47">
        <v>409674.78000000014</v>
      </c>
      <c r="F19" s="47">
        <v>409674.78</v>
      </c>
      <c r="G19" s="47">
        <v>409674.78</v>
      </c>
      <c r="H19" s="47">
        <f t="shared" si="0"/>
        <v>0</v>
      </c>
    </row>
    <row r="20" spans="1:8" x14ac:dyDescent="0.2">
      <c r="A20" s="51" t="s">
        <v>140</v>
      </c>
      <c r="B20" s="20" t="s">
        <v>141</v>
      </c>
      <c r="C20" s="47">
        <v>51260955</v>
      </c>
      <c r="D20" s="47">
        <v>-29468816.430000003</v>
      </c>
      <c r="E20" s="47">
        <v>21792138.569999997</v>
      </c>
      <c r="F20" s="47">
        <v>7617399.8900000006</v>
      </c>
      <c r="G20" s="47">
        <v>7617399.8900000006</v>
      </c>
      <c r="H20" s="47">
        <f t="shared" si="0"/>
        <v>14174738.679999996</v>
      </c>
    </row>
    <row r="21" spans="1:8" x14ac:dyDescent="0.2">
      <c r="A21" s="51" t="s">
        <v>155</v>
      </c>
      <c r="B21" s="20" t="s">
        <v>205</v>
      </c>
      <c r="C21" s="47">
        <v>937503.72000000009</v>
      </c>
      <c r="D21" s="47">
        <v>-768120.06</v>
      </c>
      <c r="E21" s="47">
        <v>169383.66000000009</v>
      </c>
      <c r="F21" s="47">
        <v>169383.65999999997</v>
      </c>
      <c r="G21" s="47">
        <v>169383.65999999997</v>
      </c>
      <c r="H21" s="47">
        <f t="shared" si="0"/>
        <v>0</v>
      </c>
    </row>
    <row r="22" spans="1:8" x14ac:dyDescent="0.2">
      <c r="A22" s="51" t="s">
        <v>156</v>
      </c>
      <c r="B22" s="20" t="s">
        <v>157</v>
      </c>
      <c r="C22" s="47">
        <v>5430394.1600000001</v>
      </c>
      <c r="D22" s="47">
        <v>-4281262.0100000007</v>
      </c>
      <c r="E22" s="47">
        <v>1149132.1499999997</v>
      </c>
      <c r="F22" s="47">
        <v>1149132.1299999997</v>
      </c>
      <c r="G22" s="47">
        <v>1149132.1299999997</v>
      </c>
      <c r="H22" s="47">
        <f t="shared" si="0"/>
        <v>2.0000000018626451E-2</v>
      </c>
    </row>
    <row r="23" spans="1:8" x14ac:dyDescent="0.2">
      <c r="A23" s="51" t="s">
        <v>158</v>
      </c>
      <c r="B23" s="20" t="s">
        <v>159</v>
      </c>
      <c r="C23" s="47">
        <v>5461350.5300000012</v>
      </c>
      <c r="D23" s="47">
        <v>-4451206.1300000008</v>
      </c>
      <c r="E23" s="47">
        <v>1010144.3999999999</v>
      </c>
      <c r="F23" s="47">
        <v>1010144.3900000002</v>
      </c>
      <c r="G23" s="47">
        <v>1010144.3900000002</v>
      </c>
      <c r="H23" s="47">
        <f t="shared" si="0"/>
        <v>9.9999996600672603E-3</v>
      </c>
    </row>
    <row r="24" spans="1:8" x14ac:dyDescent="0.2">
      <c r="A24" s="51" t="s">
        <v>160</v>
      </c>
      <c r="B24" s="20" t="s">
        <v>161</v>
      </c>
      <c r="C24" s="47">
        <v>6310810.0000000019</v>
      </c>
      <c r="D24" s="47">
        <v>-5425851.3500000015</v>
      </c>
      <c r="E24" s="47">
        <v>884958.65000000037</v>
      </c>
      <c r="F24" s="47">
        <v>884958.65000000014</v>
      </c>
      <c r="G24" s="47">
        <v>884958.65000000014</v>
      </c>
      <c r="H24" s="47">
        <f t="shared" si="0"/>
        <v>0</v>
      </c>
    </row>
    <row r="25" spans="1:8" x14ac:dyDescent="0.2">
      <c r="A25" s="51" t="s">
        <v>162</v>
      </c>
      <c r="B25" s="20" t="s">
        <v>195</v>
      </c>
      <c r="C25" s="47">
        <v>2150044.2639320181</v>
      </c>
      <c r="D25" s="47">
        <v>-1749229.0539320181</v>
      </c>
      <c r="E25" s="47">
        <v>400815.21</v>
      </c>
      <c r="F25" s="47">
        <v>400815.21</v>
      </c>
      <c r="G25" s="47">
        <v>400815.21</v>
      </c>
      <c r="H25" s="47">
        <f t="shared" si="0"/>
        <v>0</v>
      </c>
    </row>
    <row r="26" spans="1:8" x14ac:dyDescent="0.2">
      <c r="A26" s="51" t="s">
        <v>165</v>
      </c>
      <c r="B26" s="20" t="s">
        <v>166</v>
      </c>
      <c r="C26" s="47">
        <v>1036697.84</v>
      </c>
      <c r="D26" s="47">
        <v>-748509.52</v>
      </c>
      <c r="E26" s="47">
        <v>288188.31999999995</v>
      </c>
      <c r="F26" s="47">
        <v>288188.32</v>
      </c>
      <c r="G26" s="47">
        <v>278175.2</v>
      </c>
      <c r="H26" s="47">
        <f t="shared" si="0"/>
        <v>0</v>
      </c>
    </row>
    <row r="27" spans="1:8" x14ac:dyDescent="0.2">
      <c r="A27" s="51" t="s">
        <v>139</v>
      </c>
      <c r="B27" s="20" t="s">
        <v>210</v>
      </c>
      <c r="C27" s="47">
        <v>21059599.244168002</v>
      </c>
      <c r="D27" s="47">
        <v>-15469490.594168002</v>
      </c>
      <c r="E27" s="47">
        <v>5590108.6500000004</v>
      </c>
      <c r="F27" s="47">
        <v>5590108.6499999976</v>
      </c>
      <c r="G27" s="47">
        <v>5590108.6499999976</v>
      </c>
      <c r="H27" s="47">
        <f t="shared" si="0"/>
        <v>0</v>
      </c>
    </row>
    <row r="28" spans="1:8" x14ac:dyDescent="0.2">
      <c r="A28" s="51" t="s">
        <v>167</v>
      </c>
      <c r="B28" s="20" t="s">
        <v>211</v>
      </c>
      <c r="C28" s="47">
        <v>72819352.659999996</v>
      </c>
      <c r="D28" s="47">
        <v>-55162164.060000002</v>
      </c>
      <c r="E28" s="47">
        <v>17657188.599999998</v>
      </c>
      <c r="F28" s="47">
        <v>17657188.59999999</v>
      </c>
      <c r="G28" s="47">
        <v>17417302.529999994</v>
      </c>
      <c r="H28" s="47">
        <f t="shared" si="0"/>
        <v>0</v>
      </c>
    </row>
    <row r="29" spans="1:8" x14ac:dyDescent="0.2">
      <c r="A29" s="51" t="s">
        <v>172</v>
      </c>
      <c r="B29" s="20" t="s">
        <v>173</v>
      </c>
      <c r="C29" s="47">
        <v>2825017.4899999993</v>
      </c>
      <c r="D29" s="47">
        <v>-2304838.1899999995</v>
      </c>
      <c r="E29" s="47">
        <v>520179.29999999987</v>
      </c>
      <c r="F29" s="47">
        <v>520179.3</v>
      </c>
      <c r="G29" s="47">
        <v>520179.3</v>
      </c>
      <c r="H29" s="47">
        <f t="shared" si="0"/>
        <v>0</v>
      </c>
    </row>
    <row r="30" spans="1:8" x14ac:dyDescent="0.2">
      <c r="A30" s="51" t="s">
        <v>208</v>
      </c>
      <c r="B30" s="20" t="s">
        <v>209</v>
      </c>
      <c r="C30" s="47">
        <v>4453090.5900000008</v>
      </c>
      <c r="D30" s="47">
        <v>-3022356.8800000008</v>
      </c>
      <c r="E30" s="47">
        <v>1430733.71</v>
      </c>
      <c r="F30" s="47">
        <v>623517.55000000005</v>
      </c>
      <c r="G30" s="47">
        <v>582418.75000000012</v>
      </c>
      <c r="H30" s="47">
        <f t="shared" si="0"/>
        <v>807216.15999999992</v>
      </c>
    </row>
    <row r="31" spans="1:8" x14ac:dyDescent="0.2">
      <c r="A31" s="51" t="s">
        <v>136</v>
      </c>
      <c r="B31" s="20" t="s">
        <v>212</v>
      </c>
      <c r="C31" s="47">
        <v>8116957.1800000006</v>
      </c>
      <c r="D31" s="47">
        <v>-7021949.5999999996</v>
      </c>
      <c r="E31" s="47">
        <v>1095007.5800000008</v>
      </c>
      <c r="F31" s="47">
        <v>1095007.58</v>
      </c>
      <c r="G31" s="47">
        <v>1095007.58</v>
      </c>
      <c r="H31" s="47">
        <f t="shared" ref="H31" si="1">E31-F31</f>
        <v>0</v>
      </c>
    </row>
    <row r="32" spans="1:8" x14ac:dyDescent="0.2">
      <c r="A32" s="51" t="s">
        <v>149</v>
      </c>
      <c r="B32" s="20" t="s">
        <v>150</v>
      </c>
      <c r="C32" s="47">
        <v>63010761.960000008</v>
      </c>
      <c r="D32" s="47">
        <v>-59278663.410000004</v>
      </c>
      <c r="E32" s="47">
        <v>3732098.5500000077</v>
      </c>
      <c r="F32" s="47">
        <v>1435092.73</v>
      </c>
      <c r="G32" s="47">
        <v>1393541.53</v>
      </c>
      <c r="H32" s="47">
        <f t="shared" si="0"/>
        <v>2297005.8200000077</v>
      </c>
    </row>
    <row r="33" spans="1:8" x14ac:dyDescent="0.2">
      <c r="A33" s="51" t="s">
        <v>151</v>
      </c>
      <c r="B33" s="20" t="s">
        <v>206</v>
      </c>
      <c r="C33" s="47">
        <v>18399026.036699999</v>
      </c>
      <c r="D33" s="47">
        <v>-16507392.4867</v>
      </c>
      <c r="E33" s="47">
        <v>1891633.5499999984</v>
      </c>
      <c r="F33" s="47">
        <v>1891633.5499999998</v>
      </c>
      <c r="G33" s="47">
        <v>1891633.5499999998</v>
      </c>
      <c r="H33" s="47">
        <f t="shared" si="0"/>
        <v>0</v>
      </c>
    </row>
    <row r="34" spans="1:8" x14ac:dyDescent="0.2">
      <c r="A34" s="51" t="s">
        <v>152</v>
      </c>
      <c r="B34" s="20" t="s">
        <v>196</v>
      </c>
      <c r="C34" s="47">
        <v>12898922.050000001</v>
      </c>
      <c r="D34" s="47">
        <v>-10673420.82</v>
      </c>
      <c r="E34" s="47">
        <v>2225501.23</v>
      </c>
      <c r="F34" s="47">
        <v>2225501.2300000004</v>
      </c>
      <c r="G34" s="47">
        <v>2225501.2300000004</v>
      </c>
      <c r="H34" s="47">
        <f t="shared" si="0"/>
        <v>0</v>
      </c>
    </row>
    <row r="35" spans="1:8" x14ac:dyDescent="0.2">
      <c r="A35" s="51" t="s">
        <v>197</v>
      </c>
      <c r="B35" s="20" t="s">
        <v>198</v>
      </c>
      <c r="C35" s="47">
        <v>1373897.4899999998</v>
      </c>
      <c r="D35" s="47">
        <v>-1111236.5299999998</v>
      </c>
      <c r="E35" s="47">
        <v>262660.95999999996</v>
      </c>
      <c r="F35" s="47">
        <v>262660.95999999996</v>
      </c>
      <c r="G35" s="47">
        <v>262660.95999999996</v>
      </c>
      <c r="H35" s="47">
        <f t="shared" si="0"/>
        <v>0</v>
      </c>
    </row>
    <row r="36" spans="1:8" x14ac:dyDescent="0.2">
      <c r="A36" s="51" t="s">
        <v>199</v>
      </c>
      <c r="B36" s="20" t="s">
        <v>200</v>
      </c>
      <c r="C36" s="47">
        <v>4590057.05</v>
      </c>
      <c r="D36" s="47">
        <v>-3684498.19</v>
      </c>
      <c r="E36" s="47">
        <v>905558.85999999987</v>
      </c>
      <c r="F36" s="47">
        <v>905558.85999999987</v>
      </c>
      <c r="G36" s="47">
        <v>905558.85999999987</v>
      </c>
      <c r="H36" s="47">
        <f t="shared" si="0"/>
        <v>0</v>
      </c>
    </row>
    <row r="37" spans="1:8" x14ac:dyDescent="0.2">
      <c r="A37" s="51" t="s">
        <v>153</v>
      </c>
      <c r="B37" s="20" t="s">
        <v>154</v>
      </c>
      <c r="C37" s="47">
        <v>103009663.09900001</v>
      </c>
      <c r="D37" s="47">
        <v>-79300208.555250019</v>
      </c>
      <c r="E37" s="47">
        <v>23709454.543749996</v>
      </c>
      <c r="F37" s="47">
        <v>10839243.829999994</v>
      </c>
      <c r="G37" s="47">
        <v>10782526.439999994</v>
      </c>
      <c r="H37" s="47">
        <f t="shared" si="0"/>
        <v>12870210.713750001</v>
      </c>
    </row>
    <row r="38" spans="1:8" x14ac:dyDescent="0.2">
      <c r="A38" s="51" t="s">
        <v>163</v>
      </c>
      <c r="B38" s="20" t="s">
        <v>164</v>
      </c>
      <c r="C38" s="47">
        <v>5791136.8364999983</v>
      </c>
      <c r="D38" s="47">
        <v>-4887261.2899999982</v>
      </c>
      <c r="E38" s="47">
        <v>903875.54649999982</v>
      </c>
      <c r="F38" s="47">
        <v>903875.54</v>
      </c>
      <c r="G38" s="47">
        <v>896751.35000000009</v>
      </c>
      <c r="H38" s="47">
        <f t="shared" si="0"/>
        <v>6.4999997848644853E-3</v>
      </c>
    </row>
    <row r="39" spans="1:8" x14ac:dyDescent="0.2">
      <c r="A39" s="51" t="s">
        <v>168</v>
      </c>
      <c r="B39" s="20" t="s">
        <v>169</v>
      </c>
      <c r="C39" s="47">
        <v>21449515.731000002</v>
      </c>
      <c r="D39" s="47">
        <v>-17975070.300000004</v>
      </c>
      <c r="E39" s="47">
        <v>3474445.4309999985</v>
      </c>
      <c r="F39" s="47">
        <v>3474445.4299999997</v>
      </c>
      <c r="G39" s="47">
        <v>2989527.21</v>
      </c>
      <c r="H39" s="47">
        <f t="shared" si="0"/>
        <v>9.9999876692891121E-4</v>
      </c>
    </row>
    <row r="40" spans="1:8" x14ac:dyDescent="0.2">
      <c r="A40" s="51" t="s">
        <v>201</v>
      </c>
      <c r="B40" s="20" t="s">
        <v>202</v>
      </c>
      <c r="C40" s="47">
        <v>2181335.6294999998</v>
      </c>
      <c r="D40" s="47">
        <v>-1797064.48</v>
      </c>
      <c r="E40" s="47">
        <v>384271.14949999982</v>
      </c>
      <c r="F40" s="47">
        <v>384271.15</v>
      </c>
      <c r="G40" s="47">
        <v>336316.75</v>
      </c>
      <c r="H40" s="47">
        <f t="shared" si="0"/>
        <v>-5.0000019837170839E-4</v>
      </c>
    </row>
    <row r="41" spans="1:8" x14ac:dyDescent="0.2">
      <c r="A41" s="51" t="s">
        <v>170</v>
      </c>
      <c r="B41" s="20" t="s">
        <v>207</v>
      </c>
      <c r="C41" s="47">
        <v>6981090.9329999993</v>
      </c>
      <c r="D41" s="47">
        <v>-6024567.9064999996</v>
      </c>
      <c r="E41" s="47">
        <v>956523.02649999957</v>
      </c>
      <c r="F41" s="47">
        <v>956523.02999999991</v>
      </c>
      <c r="G41" s="47">
        <v>897998.71</v>
      </c>
      <c r="H41" s="47">
        <f t="shared" si="0"/>
        <v>-3.5000003408640623E-3</v>
      </c>
    </row>
    <row r="42" spans="1:8" x14ac:dyDescent="0.2">
      <c r="A42" s="51" t="s">
        <v>171</v>
      </c>
      <c r="B42" s="20" t="s">
        <v>213</v>
      </c>
      <c r="C42" s="47">
        <v>3673683.2487499998</v>
      </c>
      <c r="D42" s="47">
        <v>-3023110.4187499997</v>
      </c>
      <c r="E42" s="47">
        <v>650572.83000000007</v>
      </c>
      <c r="F42" s="47">
        <v>650572.83000000007</v>
      </c>
      <c r="G42" s="47">
        <v>650572.83000000007</v>
      </c>
      <c r="H42" s="47">
        <f t="shared" si="0"/>
        <v>0</v>
      </c>
    </row>
    <row r="43" spans="1:8" x14ac:dyDescent="0.2">
      <c r="A43" s="51" t="s">
        <v>174</v>
      </c>
      <c r="B43" s="20" t="s">
        <v>175</v>
      </c>
      <c r="C43" s="47">
        <v>26611498.019200001</v>
      </c>
      <c r="D43" s="47">
        <v>-9954584.6692000031</v>
      </c>
      <c r="E43" s="47">
        <v>16656913.349999998</v>
      </c>
      <c r="F43" s="47">
        <v>8523958.8100000005</v>
      </c>
      <c r="G43" s="47">
        <v>8523958.8100000005</v>
      </c>
      <c r="H43" s="47">
        <f t="shared" si="0"/>
        <v>8132954.5399999972</v>
      </c>
    </row>
    <row r="44" spans="1:8" x14ac:dyDescent="0.2">
      <c r="A44" s="51" t="s">
        <v>176</v>
      </c>
      <c r="B44" s="20" t="s">
        <v>177</v>
      </c>
      <c r="C44" s="47">
        <v>6830102.9899999965</v>
      </c>
      <c r="D44" s="47">
        <v>-5613833.3199999966</v>
      </c>
      <c r="E44" s="47">
        <v>1216269.6699999997</v>
      </c>
      <c r="F44" s="47">
        <v>1216269.67</v>
      </c>
      <c r="G44" s="47">
        <v>1216269.67</v>
      </c>
      <c r="H44" s="47">
        <f t="shared" si="0"/>
        <v>0</v>
      </c>
    </row>
    <row r="45" spans="1:8" x14ac:dyDescent="0.2">
      <c r="A45" s="51" t="s">
        <v>178</v>
      </c>
      <c r="B45" s="20" t="s">
        <v>179</v>
      </c>
      <c r="C45" s="47">
        <v>6767991.7800000012</v>
      </c>
      <c r="D45" s="47">
        <v>-5548787.4900000002</v>
      </c>
      <c r="E45" s="47">
        <v>1219204.2900000005</v>
      </c>
      <c r="F45" s="47">
        <v>1219204.29</v>
      </c>
      <c r="G45" s="47">
        <v>1219204.29</v>
      </c>
      <c r="H45" s="47">
        <f t="shared" si="0"/>
        <v>0</v>
      </c>
    </row>
    <row r="46" spans="1:8" x14ac:dyDescent="0.2">
      <c r="A46" s="51" t="s">
        <v>180</v>
      </c>
      <c r="B46" s="20" t="s">
        <v>181</v>
      </c>
      <c r="C46" s="47">
        <v>12754314.850000001</v>
      </c>
      <c r="D46" s="47">
        <v>-11202947.770000001</v>
      </c>
      <c r="E46" s="47">
        <v>1551367.08</v>
      </c>
      <c r="F46" s="47">
        <v>352453.88</v>
      </c>
      <c r="G46" s="47">
        <v>331678.28000000003</v>
      </c>
      <c r="H46" s="47">
        <f t="shared" si="0"/>
        <v>1198913.2000000002</v>
      </c>
    </row>
    <row r="47" spans="1:8" x14ac:dyDescent="0.2">
      <c r="A47" s="51" t="s">
        <v>182</v>
      </c>
      <c r="B47" s="20" t="s">
        <v>203</v>
      </c>
      <c r="C47" s="47">
        <v>6705713.3300000001</v>
      </c>
      <c r="D47" s="47">
        <v>-5678119.2699999996</v>
      </c>
      <c r="E47" s="47">
        <v>1027594.0600000002</v>
      </c>
      <c r="F47" s="47">
        <v>1008704.6199999999</v>
      </c>
      <c r="G47" s="47">
        <v>863097.5199999999</v>
      </c>
      <c r="H47" s="47">
        <f t="shared" si="0"/>
        <v>18889.440000000293</v>
      </c>
    </row>
    <row r="48" spans="1:8" x14ac:dyDescent="0.2">
      <c r="A48" s="51" t="s">
        <v>183</v>
      </c>
      <c r="B48" s="20" t="s">
        <v>184</v>
      </c>
      <c r="C48" s="47">
        <v>13299620.59</v>
      </c>
      <c r="D48" s="47">
        <v>-9387914.8500000015</v>
      </c>
      <c r="E48" s="47">
        <v>3911705.7399999993</v>
      </c>
      <c r="F48" s="47">
        <v>3436289.8899999997</v>
      </c>
      <c r="G48" s="47">
        <v>3404613.7699999996</v>
      </c>
      <c r="H48" s="47">
        <f t="shared" si="0"/>
        <v>475415.84999999963</v>
      </c>
    </row>
    <row r="49" spans="1:8" x14ac:dyDescent="0.2">
      <c r="A49" s="51" t="s">
        <v>185</v>
      </c>
      <c r="B49" s="20" t="s">
        <v>186</v>
      </c>
      <c r="C49" s="47">
        <v>7067751.9100000001</v>
      </c>
      <c r="D49" s="47">
        <v>-6177710.0500000007</v>
      </c>
      <c r="E49" s="47">
        <v>890041.85999999964</v>
      </c>
      <c r="F49" s="47">
        <v>886387.86</v>
      </c>
      <c r="G49" s="47">
        <v>791997.11</v>
      </c>
      <c r="H49" s="47">
        <f t="shared" si="0"/>
        <v>3653.9999999996508</v>
      </c>
    </row>
    <row r="50" spans="1:8" x14ac:dyDescent="0.2">
      <c r="A50" s="58" t="s">
        <v>123</v>
      </c>
      <c r="B50" s="59" t="s">
        <v>124</v>
      </c>
      <c r="C50" s="47">
        <v>0</v>
      </c>
      <c r="D50" s="47">
        <v>100727.41</v>
      </c>
      <c r="E50" s="47">
        <v>100727.41</v>
      </c>
      <c r="F50" s="47">
        <v>0</v>
      </c>
      <c r="G50" s="47">
        <v>0</v>
      </c>
      <c r="H50" s="47">
        <f t="shared" si="0"/>
        <v>100727.41</v>
      </c>
    </row>
    <row r="51" spans="1:8" x14ac:dyDescent="0.2">
      <c r="A51" s="51" t="s">
        <v>125</v>
      </c>
      <c r="B51" s="20" t="s">
        <v>219</v>
      </c>
      <c r="C51" s="47">
        <v>0</v>
      </c>
      <c r="D51" s="47">
        <v>1798498.9800000004</v>
      </c>
      <c r="E51" s="47">
        <v>1798498.9800000004</v>
      </c>
      <c r="F51" s="47">
        <v>0</v>
      </c>
      <c r="G51" s="47">
        <v>0</v>
      </c>
      <c r="H51" s="47">
        <f t="shared" si="0"/>
        <v>1798498.9800000004</v>
      </c>
    </row>
    <row r="52" spans="1:8" x14ac:dyDescent="0.2">
      <c r="A52" s="51" t="s">
        <v>134</v>
      </c>
      <c r="B52" s="20" t="s">
        <v>135</v>
      </c>
      <c r="C52" s="47">
        <v>0</v>
      </c>
      <c r="D52" s="47">
        <v>2435653.6800000002</v>
      </c>
      <c r="E52" s="47">
        <v>2435653.6800000002</v>
      </c>
      <c r="F52" s="47">
        <v>0</v>
      </c>
      <c r="G52" s="47">
        <v>0</v>
      </c>
      <c r="H52" s="47">
        <f t="shared" si="0"/>
        <v>2435653.6800000002</v>
      </c>
    </row>
    <row r="53" spans="1:8" x14ac:dyDescent="0.2">
      <c r="A53" s="51" t="s">
        <v>136</v>
      </c>
      <c r="B53" s="20" t="s">
        <v>220</v>
      </c>
      <c r="C53" s="47">
        <v>0</v>
      </c>
      <c r="D53" s="47">
        <v>4343487.3199999994</v>
      </c>
      <c r="E53" s="47">
        <v>4343487.3199999994</v>
      </c>
      <c r="F53" s="47">
        <v>0</v>
      </c>
      <c r="G53" s="47">
        <v>0</v>
      </c>
      <c r="H53" s="47">
        <f t="shared" si="0"/>
        <v>4343487.3199999994</v>
      </c>
    </row>
    <row r="54" spans="1:8" x14ac:dyDescent="0.2">
      <c r="A54" s="51" t="s">
        <v>137</v>
      </c>
      <c r="B54" s="20" t="s">
        <v>138</v>
      </c>
      <c r="C54" s="47">
        <v>0</v>
      </c>
      <c r="D54" s="47">
        <v>1655606.33</v>
      </c>
      <c r="E54" s="47">
        <v>1655606.33</v>
      </c>
      <c r="F54" s="47">
        <v>0</v>
      </c>
      <c r="G54" s="47">
        <v>0</v>
      </c>
      <c r="H54" s="47">
        <f t="shared" si="0"/>
        <v>1655606.33</v>
      </c>
    </row>
    <row r="55" spans="1:8" x14ac:dyDescent="0.2">
      <c r="A55" s="51" t="s">
        <v>139</v>
      </c>
      <c r="B55" s="20" t="s">
        <v>221</v>
      </c>
      <c r="C55" s="47">
        <v>0</v>
      </c>
      <c r="D55" s="47">
        <v>14248190.709999999</v>
      </c>
      <c r="E55" s="47">
        <v>14248190.709999999</v>
      </c>
      <c r="F55" s="47">
        <v>0</v>
      </c>
      <c r="G55" s="47">
        <v>0</v>
      </c>
      <c r="H55" s="47">
        <f t="shared" si="0"/>
        <v>14248190.709999999</v>
      </c>
    </row>
    <row r="56" spans="1:8" x14ac:dyDescent="0.2">
      <c r="A56" s="51" t="s">
        <v>230</v>
      </c>
      <c r="B56" s="20" t="s">
        <v>214</v>
      </c>
      <c r="C56" s="47">
        <v>0</v>
      </c>
      <c r="D56" s="47">
        <v>467639.47</v>
      </c>
      <c r="E56" s="47">
        <v>467639.47</v>
      </c>
      <c r="F56" s="47">
        <v>0</v>
      </c>
      <c r="G56" s="47">
        <v>0</v>
      </c>
      <c r="H56" s="47">
        <f t="shared" si="0"/>
        <v>467639.47</v>
      </c>
    </row>
    <row r="57" spans="1:8" x14ac:dyDescent="0.2">
      <c r="A57" s="51" t="s">
        <v>127</v>
      </c>
      <c r="B57" s="20" t="s">
        <v>128</v>
      </c>
      <c r="C57" s="47">
        <v>0</v>
      </c>
      <c r="D57" s="47">
        <v>3349494.0333333332</v>
      </c>
      <c r="E57" s="47">
        <v>3349494.0333333332</v>
      </c>
      <c r="F57" s="47">
        <v>0</v>
      </c>
      <c r="G57" s="47">
        <v>0</v>
      </c>
      <c r="H57" s="47">
        <f t="shared" si="0"/>
        <v>3349494.0333333332</v>
      </c>
    </row>
    <row r="58" spans="1:8" x14ac:dyDescent="0.2">
      <c r="A58" s="51" t="s">
        <v>129</v>
      </c>
      <c r="B58" s="20" t="s">
        <v>222</v>
      </c>
      <c r="C58" s="47">
        <v>0</v>
      </c>
      <c r="D58" s="47">
        <v>228510887.32050025</v>
      </c>
      <c r="E58" s="47">
        <v>228510887.32050025</v>
      </c>
      <c r="F58" s="47">
        <v>0</v>
      </c>
      <c r="G58" s="47">
        <v>0</v>
      </c>
      <c r="H58" s="47">
        <f t="shared" si="0"/>
        <v>228510887.32050025</v>
      </c>
    </row>
    <row r="59" spans="1:8" x14ac:dyDescent="0.2">
      <c r="A59" s="51" t="s">
        <v>142</v>
      </c>
      <c r="B59" s="20" t="s">
        <v>192</v>
      </c>
      <c r="C59" s="47">
        <v>0</v>
      </c>
      <c r="D59" s="47">
        <v>1882695.6499999997</v>
      </c>
      <c r="E59" s="47">
        <v>1882695.6499999997</v>
      </c>
      <c r="F59" s="47">
        <v>0</v>
      </c>
      <c r="G59" s="47">
        <v>0</v>
      </c>
      <c r="H59" s="47">
        <f t="shared" si="0"/>
        <v>1882695.6499999997</v>
      </c>
    </row>
    <row r="60" spans="1:8" x14ac:dyDescent="0.2">
      <c r="A60" s="51" t="s">
        <v>144</v>
      </c>
      <c r="B60" s="20" t="s">
        <v>145</v>
      </c>
      <c r="C60" s="47">
        <v>0</v>
      </c>
      <c r="D60" s="47">
        <v>12024203.439999996</v>
      </c>
      <c r="E60" s="47">
        <v>12024203.439999996</v>
      </c>
      <c r="F60" s="47">
        <v>0</v>
      </c>
      <c r="G60" s="47">
        <v>0</v>
      </c>
      <c r="H60" s="47">
        <f t="shared" si="0"/>
        <v>12024203.439999996</v>
      </c>
    </row>
    <row r="61" spans="1:8" x14ac:dyDescent="0.2">
      <c r="A61" s="51" t="s">
        <v>131</v>
      </c>
      <c r="B61" s="20" t="s">
        <v>204</v>
      </c>
      <c r="C61" s="47">
        <v>0</v>
      </c>
      <c r="D61" s="47">
        <v>6171500.0100000007</v>
      </c>
      <c r="E61" s="47">
        <v>6171500.0100000007</v>
      </c>
      <c r="F61" s="47">
        <v>0</v>
      </c>
      <c r="G61" s="47">
        <v>0</v>
      </c>
      <c r="H61" s="47">
        <f t="shared" si="0"/>
        <v>6171500.0100000007</v>
      </c>
    </row>
    <row r="62" spans="1:8" x14ac:dyDescent="0.2">
      <c r="A62" s="51" t="s">
        <v>231</v>
      </c>
      <c r="B62" s="20" t="s">
        <v>223</v>
      </c>
      <c r="C62" s="47">
        <v>0</v>
      </c>
      <c r="D62" s="47">
        <v>1255831.51</v>
      </c>
      <c r="E62" s="47">
        <v>1255831.51</v>
      </c>
      <c r="F62" s="47">
        <v>0</v>
      </c>
      <c r="G62" s="47">
        <v>0</v>
      </c>
      <c r="H62" s="47">
        <f t="shared" si="0"/>
        <v>1255831.51</v>
      </c>
    </row>
    <row r="63" spans="1:8" x14ac:dyDescent="0.2">
      <c r="A63" s="51" t="s">
        <v>132</v>
      </c>
      <c r="B63" s="20" t="s">
        <v>133</v>
      </c>
      <c r="C63" s="47">
        <v>0</v>
      </c>
      <c r="D63" s="47">
        <v>760562.93</v>
      </c>
      <c r="E63" s="47">
        <v>760562.93</v>
      </c>
      <c r="F63" s="47">
        <v>0</v>
      </c>
      <c r="G63" s="47">
        <v>0</v>
      </c>
      <c r="H63" s="47">
        <f t="shared" si="0"/>
        <v>760562.93</v>
      </c>
    </row>
    <row r="64" spans="1:8" x14ac:dyDescent="0.2">
      <c r="A64" s="51" t="s">
        <v>146</v>
      </c>
      <c r="B64" s="20" t="s">
        <v>224</v>
      </c>
      <c r="C64" s="47">
        <v>0</v>
      </c>
      <c r="D64" s="47">
        <v>10875881.130000003</v>
      </c>
      <c r="E64" s="47">
        <v>10875881.130000003</v>
      </c>
      <c r="F64" s="47">
        <v>0</v>
      </c>
      <c r="G64" s="47">
        <v>0</v>
      </c>
      <c r="H64" s="47">
        <f t="shared" si="0"/>
        <v>10875881.130000003</v>
      </c>
    </row>
    <row r="65" spans="1:8" x14ac:dyDescent="0.2">
      <c r="A65" s="51" t="s">
        <v>149</v>
      </c>
      <c r="B65" s="20" t="s">
        <v>150</v>
      </c>
      <c r="C65" s="47">
        <v>0</v>
      </c>
      <c r="D65" s="47">
        <v>39165570.969999999</v>
      </c>
      <c r="E65" s="47">
        <v>39165570.969999999</v>
      </c>
      <c r="F65" s="47">
        <v>0</v>
      </c>
      <c r="G65" s="47">
        <v>0</v>
      </c>
      <c r="H65" s="47">
        <f t="shared" si="0"/>
        <v>39165570.969999999</v>
      </c>
    </row>
    <row r="66" spans="1:8" x14ac:dyDescent="0.2">
      <c r="A66" s="51" t="s">
        <v>151</v>
      </c>
      <c r="B66" s="20" t="s">
        <v>206</v>
      </c>
      <c r="C66" s="47">
        <v>0</v>
      </c>
      <c r="D66" s="47">
        <v>17308178.449999999</v>
      </c>
      <c r="E66" s="47">
        <v>17308178.449999999</v>
      </c>
      <c r="F66" s="47">
        <v>0</v>
      </c>
      <c r="G66" s="47">
        <v>0</v>
      </c>
      <c r="H66" s="47">
        <f t="shared" si="0"/>
        <v>17308178.449999999</v>
      </c>
    </row>
    <row r="67" spans="1:8" x14ac:dyDescent="0.2">
      <c r="A67" s="51" t="s">
        <v>152</v>
      </c>
      <c r="B67" s="20" t="s">
        <v>196</v>
      </c>
      <c r="C67" s="47">
        <v>0</v>
      </c>
      <c r="D67" s="47">
        <v>6471648.1000000006</v>
      </c>
      <c r="E67" s="47">
        <v>6471648.1000000006</v>
      </c>
      <c r="F67" s="47">
        <v>0</v>
      </c>
      <c r="G67" s="47">
        <v>0</v>
      </c>
      <c r="H67" s="47">
        <f t="shared" si="0"/>
        <v>6471648.1000000006</v>
      </c>
    </row>
    <row r="68" spans="1:8" x14ac:dyDescent="0.2">
      <c r="A68" s="51" t="s">
        <v>199</v>
      </c>
      <c r="B68" s="20" t="s">
        <v>225</v>
      </c>
      <c r="C68" s="47">
        <v>0</v>
      </c>
      <c r="D68" s="47">
        <v>7569816.5264999988</v>
      </c>
      <c r="E68" s="47">
        <v>7569816.5264999988</v>
      </c>
      <c r="F68" s="47">
        <v>0</v>
      </c>
      <c r="G68" s="47">
        <v>0</v>
      </c>
      <c r="H68" s="47">
        <f t="shared" si="0"/>
        <v>7569816.5264999988</v>
      </c>
    </row>
    <row r="69" spans="1:8" x14ac:dyDescent="0.2">
      <c r="A69" s="51" t="s">
        <v>153</v>
      </c>
      <c r="B69" s="20" t="s">
        <v>154</v>
      </c>
      <c r="C69" s="47">
        <v>0</v>
      </c>
      <c r="D69" s="47">
        <v>181164517.21999997</v>
      </c>
      <c r="E69" s="47">
        <v>181164517.21999997</v>
      </c>
      <c r="F69" s="47">
        <v>0</v>
      </c>
      <c r="G69" s="47">
        <v>0</v>
      </c>
      <c r="H69" s="47">
        <f t="shared" si="0"/>
        <v>181164517.21999997</v>
      </c>
    </row>
    <row r="70" spans="1:8" x14ac:dyDescent="0.2">
      <c r="A70" s="51" t="s">
        <v>163</v>
      </c>
      <c r="B70" s="20" t="s">
        <v>213</v>
      </c>
      <c r="C70" s="47">
        <v>0</v>
      </c>
      <c r="D70" s="47">
        <v>7849423.5900000008</v>
      </c>
      <c r="E70" s="47">
        <v>7849423.5900000008</v>
      </c>
      <c r="F70" s="47">
        <v>0</v>
      </c>
      <c r="G70" s="47">
        <v>0</v>
      </c>
      <c r="H70" s="47">
        <f t="shared" si="0"/>
        <v>7849423.5900000008</v>
      </c>
    </row>
    <row r="71" spans="1:8" x14ac:dyDescent="0.2">
      <c r="A71" s="51" t="s">
        <v>180</v>
      </c>
      <c r="B71" s="20" t="s">
        <v>215</v>
      </c>
      <c r="C71" s="47">
        <v>0</v>
      </c>
      <c r="D71" s="47">
        <v>4135888.41</v>
      </c>
      <c r="E71" s="47">
        <v>4135888.41</v>
      </c>
      <c r="F71" s="47">
        <v>0</v>
      </c>
      <c r="G71" s="47">
        <v>0</v>
      </c>
      <c r="H71" s="47">
        <f t="shared" si="0"/>
        <v>4135888.41</v>
      </c>
    </row>
    <row r="72" spans="1:8" x14ac:dyDescent="0.2">
      <c r="A72" s="51" t="s">
        <v>232</v>
      </c>
      <c r="B72" s="20" t="s">
        <v>226</v>
      </c>
      <c r="C72" s="47">
        <v>0</v>
      </c>
      <c r="D72" s="47">
        <v>20629322.659999996</v>
      </c>
      <c r="E72" s="47">
        <v>20629322.659999996</v>
      </c>
      <c r="F72" s="47">
        <v>0</v>
      </c>
      <c r="G72" s="47">
        <v>0</v>
      </c>
      <c r="H72" s="47">
        <f t="shared" ref="H72:H84" si="2">E72-F72</f>
        <v>20629322.659999996</v>
      </c>
    </row>
    <row r="73" spans="1:8" x14ac:dyDescent="0.2">
      <c r="A73" s="51" t="s">
        <v>182</v>
      </c>
      <c r="B73" s="20" t="s">
        <v>216</v>
      </c>
      <c r="C73" s="47">
        <v>0</v>
      </c>
      <c r="D73" s="47">
        <v>8544400.700000003</v>
      </c>
      <c r="E73" s="47">
        <v>8544400.700000003</v>
      </c>
      <c r="F73" s="47">
        <v>0</v>
      </c>
      <c r="G73" s="47">
        <v>0</v>
      </c>
      <c r="H73" s="47">
        <f t="shared" si="2"/>
        <v>8544400.700000003</v>
      </c>
    </row>
    <row r="74" spans="1:8" x14ac:dyDescent="0.2">
      <c r="A74" s="51" t="s">
        <v>183</v>
      </c>
      <c r="B74" s="20" t="s">
        <v>184</v>
      </c>
      <c r="C74" s="47">
        <v>0</v>
      </c>
      <c r="D74" s="47">
        <v>18278526.829999998</v>
      </c>
      <c r="E74" s="47">
        <v>18278526.829999998</v>
      </c>
      <c r="F74" s="47">
        <v>0</v>
      </c>
      <c r="G74" s="47">
        <v>0</v>
      </c>
      <c r="H74" s="47">
        <f t="shared" si="2"/>
        <v>18278526.829999998</v>
      </c>
    </row>
    <row r="75" spans="1:8" x14ac:dyDescent="0.2">
      <c r="A75" s="51" t="s">
        <v>167</v>
      </c>
      <c r="B75" s="20" t="s">
        <v>211</v>
      </c>
      <c r="C75" s="47">
        <v>0</v>
      </c>
      <c r="D75" s="47">
        <v>121700770.35264678</v>
      </c>
      <c r="E75" s="47">
        <v>121700770.35264678</v>
      </c>
      <c r="F75" s="47">
        <v>0</v>
      </c>
      <c r="G75" s="47">
        <v>0</v>
      </c>
      <c r="H75" s="47">
        <f t="shared" si="2"/>
        <v>121700770.35264678</v>
      </c>
    </row>
    <row r="76" spans="1:8" x14ac:dyDescent="0.2">
      <c r="A76" s="51" t="s">
        <v>233</v>
      </c>
      <c r="B76" s="20" t="s">
        <v>227</v>
      </c>
      <c r="C76" s="47">
        <v>0</v>
      </c>
      <c r="D76" s="47">
        <v>6433016.629999999</v>
      </c>
      <c r="E76" s="47">
        <v>6433016.629999999</v>
      </c>
      <c r="F76" s="47">
        <v>0</v>
      </c>
      <c r="G76" s="47">
        <v>0</v>
      </c>
      <c r="H76" s="47">
        <f t="shared" si="2"/>
        <v>6433016.629999999</v>
      </c>
    </row>
    <row r="77" spans="1:8" x14ac:dyDescent="0.2">
      <c r="A77" s="51" t="s">
        <v>172</v>
      </c>
      <c r="B77" s="20" t="s">
        <v>173</v>
      </c>
      <c r="C77" s="47">
        <v>0</v>
      </c>
      <c r="D77" s="47">
        <v>36743716.059999995</v>
      </c>
      <c r="E77" s="47">
        <v>36743716.059999995</v>
      </c>
      <c r="F77" s="47">
        <v>0</v>
      </c>
      <c r="G77" s="47">
        <v>0</v>
      </c>
      <c r="H77" s="47">
        <f t="shared" si="2"/>
        <v>36743716.059999995</v>
      </c>
    </row>
    <row r="78" spans="1:8" x14ac:dyDescent="0.2">
      <c r="A78" s="51" t="s">
        <v>208</v>
      </c>
      <c r="B78" s="20" t="s">
        <v>209</v>
      </c>
      <c r="C78" s="47">
        <v>0</v>
      </c>
      <c r="D78" s="47">
        <v>3869536.5375000001</v>
      </c>
      <c r="E78" s="47">
        <v>3869536.5375000001</v>
      </c>
      <c r="F78" s="47">
        <v>0</v>
      </c>
      <c r="G78" s="47">
        <v>0</v>
      </c>
      <c r="H78" s="47">
        <f t="shared" si="2"/>
        <v>3869536.5375000001</v>
      </c>
    </row>
    <row r="79" spans="1:8" x14ac:dyDescent="0.2">
      <c r="A79" s="51" t="s">
        <v>234</v>
      </c>
      <c r="B79" s="20" t="s">
        <v>217</v>
      </c>
      <c r="C79" s="47">
        <v>0</v>
      </c>
      <c r="D79" s="47">
        <v>95382602.280000001</v>
      </c>
      <c r="E79" s="47">
        <v>95382602.280000001</v>
      </c>
      <c r="F79" s="47">
        <v>0</v>
      </c>
      <c r="G79" s="47">
        <v>0</v>
      </c>
      <c r="H79" s="47">
        <f t="shared" si="2"/>
        <v>95382602.280000001</v>
      </c>
    </row>
    <row r="80" spans="1:8" x14ac:dyDescent="0.2">
      <c r="A80" s="51" t="s">
        <v>174</v>
      </c>
      <c r="B80" s="20" t="s">
        <v>218</v>
      </c>
      <c r="C80" s="47">
        <v>0</v>
      </c>
      <c r="D80" s="47">
        <v>28626136.029999997</v>
      </c>
      <c r="E80" s="47">
        <v>28626136.029999997</v>
      </c>
      <c r="F80" s="47">
        <v>0</v>
      </c>
      <c r="G80" s="47">
        <v>0</v>
      </c>
      <c r="H80" s="47">
        <f t="shared" si="2"/>
        <v>28626136.029999997</v>
      </c>
    </row>
    <row r="81" spans="1:8" x14ac:dyDescent="0.2">
      <c r="A81" s="51" t="s">
        <v>176</v>
      </c>
      <c r="B81" s="20" t="s">
        <v>177</v>
      </c>
      <c r="C81" s="47">
        <v>0</v>
      </c>
      <c r="D81" s="47">
        <v>6091665.2399999993</v>
      </c>
      <c r="E81" s="47">
        <v>6091665.2399999993</v>
      </c>
      <c r="F81" s="47">
        <v>0</v>
      </c>
      <c r="G81" s="47">
        <v>0</v>
      </c>
      <c r="H81" s="47">
        <f t="shared" si="2"/>
        <v>6091665.2399999993</v>
      </c>
    </row>
    <row r="82" spans="1:8" x14ac:dyDescent="0.2">
      <c r="A82" s="51" t="s">
        <v>178</v>
      </c>
      <c r="B82" s="20" t="s">
        <v>179</v>
      </c>
      <c r="C82" s="47">
        <v>0</v>
      </c>
      <c r="D82" s="47">
        <v>17276336.885000002</v>
      </c>
      <c r="E82" s="47">
        <v>17276336.885000002</v>
      </c>
      <c r="F82" s="47">
        <v>0</v>
      </c>
      <c r="G82" s="47">
        <v>0</v>
      </c>
      <c r="H82" s="47">
        <f t="shared" si="2"/>
        <v>17276336.885000002</v>
      </c>
    </row>
    <row r="83" spans="1:8" x14ac:dyDescent="0.2">
      <c r="A83" s="51" t="s">
        <v>235</v>
      </c>
      <c r="B83" s="20" t="s">
        <v>228</v>
      </c>
      <c r="C83" s="47">
        <v>0</v>
      </c>
      <c r="D83" s="47">
        <v>711819.19</v>
      </c>
      <c r="E83" s="47">
        <v>711819.19</v>
      </c>
      <c r="F83" s="47">
        <v>0</v>
      </c>
      <c r="G83" s="47">
        <v>0</v>
      </c>
      <c r="H83" s="47">
        <f t="shared" si="2"/>
        <v>711819.19</v>
      </c>
    </row>
    <row r="84" spans="1:8" x14ac:dyDescent="0.2">
      <c r="A84" s="51" t="s">
        <v>236</v>
      </c>
      <c r="B84" s="20" t="s">
        <v>229</v>
      </c>
      <c r="C84" s="47">
        <v>0</v>
      </c>
      <c r="D84" s="47">
        <v>6952668.6500000004</v>
      </c>
      <c r="E84" s="47">
        <v>6952668.6500000004</v>
      </c>
      <c r="F84" s="47">
        <v>0</v>
      </c>
      <c r="G84" s="47">
        <v>0</v>
      </c>
      <c r="H84" s="47">
        <f t="shared" si="2"/>
        <v>6952668.6500000004</v>
      </c>
    </row>
    <row r="85" spans="1:8" x14ac:dyDescent="0.2">
      <c r="A85" s="27"/>
      <c r="B85" s="22"/>
      <c r="C85" s="15"/>
      <c r="D85" s="15"/>
      <c r="E85" s="15"/>
      <c r="F85" s="15"/>
      <c r="G85" s="15"/>
      <c r="H85" s="15"/>
    </row>
    <row r="86" spans="1:8" x14ac:dyDescent="0.2">
      <c r="A86" s="23"/>
      <c r="B86" s="44" t="s">
        <v>48</v>
      </c>
      <c r="C86" s="49">
        <f t="shared" ref="C86:H86" si="3">SUM(C7:C84)</f>
        <v>543608662.65175009</v>
      </c>
      <c r="D86" s="49">
        <f t="shared" si="3"/>
        <v>506879669.95098025</v>
      </c>
      <c r="E86" s="49">
        <f t="shared" si="3"/>
        <v>1050488332.6027304</v>
      </c>
      <c r="F86" s="49">
        <f t="shared" si="3"/>
        <v>85484532.469999984</v>
      </c>
      <c r="G86" s="49">
        <f t="shared" si="3"/>
        <v>84072767.589999989</v>
      </c>
      <c r="H86" s="49">
        <f t="shared" si="3"/>
        <v>965003800.13273036</v>
      </c>
    </row>
    <row r="88" spans="1:8" x14ac:dyDescent="0.2">
      <c r="F88" s="55"/>
    </row>
    <row r="89" spans="1:8" ht="45" customHeight="1" x14ac:dyDescent="0.2">
      <c r="A89" s="60" t="s">
        <v>250</v>
      </c>
      <c r="B89" s="61"/>
      <c r="C89" s="61"/>
      <c r="D89" s="61"/>
      <c r="E89" s="61"/>
      <c r="F89" s="61"/>
      <c r="G89" s="61"/>
      <c r="H89" s="62"/>
    </row>
    <row r="91" spans="1:8" x14ac:dyDescent="0.2">
      <c r="A91" s="65" t="s">
        <v>49</v>
      </c>
      <c r="B91" s="66"/>
      <c r="C91" s="60" t="s">
        <v>55</v>
      </c>
      <c r="D91" s="61"/>
      <c r="E91" s="61"/>
      <c r="F91" s="61"/>
      <c r="G91" s="62"/>
      <c r="H91" s="63" t="s">
        <v>54</v>
      </c>
    </row>
    <row r="92" spans="1:8" ht="20.399999999999999" x14ac:dyDescent="0.2">
      <c r="A92" s="67"/>
      <c r="B92" s="68"/>
      <c r="C92" s="9" t="s">
        <v>50</v>
      </c>
      <c r="D92" s="9" t="s">
        <v>120</v>
      </c>
      <c r="E92" s="9" t="s">
        <v>51</v>
      </c>
      <c r="F92" s="9" t="s">
        <v>52</v>
      </c>
      <c r="G92" s="9" t="s">
        <v>53</v>
      </c>
      <c r="H92" s="64"/>
    </row>
    <row r="93" spans="1:8" x14ac:dyDescent="0.2">
      <c r="A93" s="69"/>
      <c r="B93" s="70"/>
      <c r="C93" s="10">
        <v>1</v>
      </c>
      <c r="D93" s="10">
        <v>2</v>
      </c>
      <c r="E93" s="10" t="s">
        <v>121</v>
      </c>
      <c r="F93" s="10">
        <v>4</v>
      </c>
      <c r="G93" s="10">
        <v>5</v>
      </c>
      <c r="H93" s="10" t="s">
        <v>122</v>
      </c>
    </row>
    <row r="94" spans="1:8" x14ac:dyDescent="0.2">
      <c r="A94" s="25"/>
      <c r="B94" s="26"/>
      <c r="C94" s="30"/>
      <c r="D94" s="30"/>
      <c r="E94" s="30"/>
      <c r="F94" s="30"/>
      <c r="G94" s="30"/>
      <c r="H94" s="30"/>
    </row>
    <row r="95" spans="1:8" x14ac:dyDescent="0.2">
      <c r="A95" s="4" t="s">
        <v>8</v>
      </c>
      <c r="B95" s="2"/>
      <c r="C95" s="31"/>
      <c r="D95" s="31"/>
      <c r="E95" s="31"/>
      <c r="F95" s="31"/>
      <c r="G95" s="31"/>
      <c r="H95" s="31"/>
    </row>
    <row r="96" spans="1:8" x14ac:dyDescent="0.2">
      <c r="A96" s="4" t="s">
        <v>9</v>
      </c>
      <c r="B96" s="2"/>
      <c r="C96" s="31"/>
      <c r="D96" s="31"/>
      <c r="E96" s="31"/>
      <c r="F96" s="31"/>
      <c r="G96" s="31"/>
      <c r="H96" s="31"/>
    </row>
    <row r="97" spans="1:8" x14ac:dyDescent="0.2">
      <c r="A97" s="4" t="s">
        <v>10</v>
      </c>
      <c r="B97" s="2"/>
      <c r="C97" s="31"/>
      <c r="D97" s="31"/>
      <c r="E97" s="31"/>
      <c r="F97" s="31"/>
      <c r="G97" s="31"/>
      <c r="H97" s="31"/>
    </row>
    <row r="98" spans="1:8" x14ac:dyDescent="0.2">
      <c r="A98" s="4" t="s">
        <v>11</v>
      </c>
      <c r="B98" s="2"/>
      <c r="C98" s="52">
        <f>COG!C77</f>
        <v>543608662.65175009</v>
      </c>
      <c r="D98" s="52">
        <f>COG!D77</f>
        <v>506879669.95098037</v>
      </c>
      <c r="E98" s="52">
        <f>COG!E77</f>
        <v>1050488332.6027303</v>
      </c>
      <c r="F98" s="52">
        <f>COG!F77</f>
        <v>85484532.470000029</v>
      </c>
      <c r="G98" s="52">
        <f>COG!G77</f>
        <v>84072767.590000018</v>
      </c>
      <c r="H98" s="52">
        <f>COG!H77</f>
        <v>965003800.13273036</v>
      </c>
    </row>
    <row r="99" spans="1:8" x14ac:dyDescent="0.2">
      <c r="A99" s="4"/>
      <c r="B99" s="2"/>
      <c r="C99" s="32"/>
      <c r="D99" s="32"/>
      <c r="E99" s="32"/>
      <c r="F99" s="32"/>
      <c r="G99" s="32"/>
      <c r="H99" s="32"/>
    </row>
    <row r="100" spans="1:8" x14ac:dyDescent="0.2">
      <c r="A100" s="23"/>
      <c r="B100" s="44" t="s">
        <v>48</v>
      </c>
      <c r="C100" s="49">
        <f t="shared" ref="C100:H100" si="4">SUM(C95:C98)</f>
        <v>543608662.65175009</v>
      </c>
      <c r="D100" s="49">
        <f t="shared" si="4"/>
        <v>506879669.95098037</v>
      </c>
      <c r="E100" s="49">
        <f t="shared" si="4"/>
        <v>1050488332.6027303</v>
      </c>
      <c r="F100" s="49">
        <f t="shared" si="4"/>
        <v>85484532.470000029</v>
      </c>
      <c r="G100" s="49">
        <f t="shared" si="4"/>
        <v>84072767.590000018</v>
      </c>
      <c r="H100" s="49">
        <f t="shared" si="4"/>
        <v>965003800.13273036</v>
      </c>
    </row>
    <row r="103" spans="1:8" ht="45" customHeight="1" x14ac:dyDescent="0.2">
      <c r="A103" s="60" t="s">
        <v>249</v>
      </c>
      <c r="B103" s="61"/>
      <c r="C103" s="61"/>
      <c r="D103" s="61"/>
      <c r="E103" s="61"/>
      <c r="F103" s="61"/>
      <c r="G103" s="61"/>
      <c r="H103" s="62"/>
    </row>
    <row r="104" spans="1:8" x14ac:dyDescent="0.2">
      <c r="A104" s="65" t="s">
        <v>49</v>
      </c>
      <c r="B104" s="66"/>
      <c r="C104" s="60" t="s">
        <v>55</v>
      </c>
      <c r="D104" s="61"/>
      <c r="E104" s="61"/>
      <c r="F104" s="61"/>
      <c r="G104" s="62"/>
      <c r="H104" s="63" t="s">
        <v>54</v>
      </c>
    </row>
    <row r="105" spans="1:8" ht="20.399999999999999" x14ac:dyDescent="0.2">
      <c r="A105" s="67"/>
      <c r="B105" s="68"/>
      <c r="C105" s="9" t="s">
        <v>50</v>
      </c>
      <c r="D105" s="9" t="s">
        <v>120</v>
      </c>
      <c r="E105" s="9" t="s">
        <v>51</v>
      </c>
      <c r="F105" s="9" t="s">
        <v>52</v>
      </c>
      <c r="G105" s="9" t="s">
        <v>53</v>
      </c>
      <c r="H105" s="64"/>
    </row>
    <row r="106" spans="1:8" x14ac:dyDescent="0.2">
      <c r="A106" s="69"/>
      <c r="B106" s="70"/>
      <c r="C106" s="10">
        <v>1</v>
      </c>
      <c r="D106" s="10">
        <v>2</v>
      </c>
      <c r="E106" s="10" t="s">
        <v>121</v>
      </c>
      <c r="F106" s="10">
        <v>4</v>
      </c>
      <c r="G106" s="10">
        <v>5</v>
      </c>
      <c r="H106" s="10" t="s">
        <v>122</v>
      </c>
    </row>
    <row r="107" spans="1:8" x14ac:dyDescent="0.2">
      <c r="A107" s="25"/>
      <c r="B107" s="26"/>
      <c r="C107" s="30"/>
      <c r="D107" s="30"/>
      <c r="E107" s="30"/>
      <c r="F107" s="30"/>
      <c r="G107" s="30"/>
      <c r="H107" s="30"/>
    </row>
    <row r="108" spans="1:8" ht="20.399999999999999" x14ac:dyDescent="0.2">
      <c r="A108" s="4"/>
      <c r="B108" s="28" t="s">
        <v>13</v>
      </c>
      <c r="C108" s="53">
        <f>COG!C77</f>
        <v>543608662.65175009</v>
      </c>
      <c r="D108" s="53">
        <f>COG!D77</f>
        <v>506879669.95098037</v>
      </c>
      <c r="E108" s="53">
        <f>COG!E77</f>
        <v>1050488332.6027303</v>
      </c>
      <c r="F108" s="53">
        <f>COG!F77</f>
        <v>85484532.470000029</v>
      </c>
      <c r="G108" s="53">
        <f>COG!G77</f>
        <v>84072767.590000018</v>
      </c>
      <c r="H108" s="53">
        <f>COG!H77</f>
        <v>965003800.13273036</v>
      </c>
    </row>
    <row r="109" spans="1:8" x14ac:dyDescent="0.2">
      <c r="A109" s="4"/>
      <c r="B109" s="28"/>
      <c r="C109" s="31"/>
      <c r="D109" s="31"/>
      <c r="E109" s="31"/>
      <c r="F109" s="31"/>
      <c r="G109" s="31"/>
      <c r="H109" s="31"/>
    </row>
    <row r="110" spans="1:8" x14ac:dyDescent="0.2">
      <c r="A110" s="4"/>
      <c r="B110" s="28" t="s">
        <v>12</v>
      </c>
      <c r="C110" s="31"/>
      <c r="D110" s="31"/>
      <c r="E110" s="31"/>
      <c r="F110" s="31"/>
      <c r="G110" s="31"/>
      <c r="H110" s="31"/>
    </row>
    <row r="111" spans="1:8" x14ac:dyDescent="0.2">
      <c r="A111" s="4"/>
      <c r="B111" s="28"/>
      <c r="C111" s="31"/>
      <c r="D111" s="31"/>
      <c r="E111" s="31"/>
      <c r="F111" s="31"/>
      <c r="G111" s="31"/>
      <c r="H111" s="31"/>
    </row>
    <row r="112" spans="1:8" ht="20.399999999999999" x14ac:dyDescent="0.2">
      <c r="A112" s="4"/>
      <c r="B112" s="28" t="s">
        <v>187</v>
      </c>
      <c r="C112" s="31"/>
      <c r="D112" s="31"/>
      <c r="E112" s="31"/>
      <c r="F112" s="31"/>
      <c r="G112" s="31"/>
      <c r="H112" s="31"/>
    </row>
    <row r="113" spans="1:8" x14ac:dyDescent="0.2">
      <c r="A113" s="4"/>
      <c r="B113" s="28"/>
      <c r="C113" s="31"/>
      <c r="D113" s="31"/>
      <c r="E113" s="31"/>
      <c r="F113" s="31"/>
      <c r="G113" s="31"/>
      <c r="H113" s="31"/>
    </row>
    <row r="114" spans="1:8" ht="20.399999999999999" x14ac:dyDescent="0.2">
      <c r="A114" s="4"/>
      <c r="B114" s="28" t="s">
        <v>188</v>
      </c>
      <c r="C114" s="31"/>
      <c r="D114" s="31"/>
      <c r="E114" s="31"/>
      <c r="F114" s="31"/>
      <c r="G114" s="31"/>
      <c r="H114" s="31"/>
    </row>
    <row r="115" spans="1:8" x14ac:dyDescent="0.2">
      <c r="A115" s="4"/>
      <c r="B115" s="28"/>
      <c r="C115" s="31"/>
      <c r="D115" s="31"/>
      <c r="E115" s="31"/>
      <c r="F115" s="31"/>
      <c r="G115" s="31"/>
      <c r="H115" s="31"/>
    </row>
    <row r="116" spans="1:8" ht="20.399999999999999" x14ac:dyDescent="0.2">
      <c r="A116" s="4"/>
      <c r="B116" s="28" t="s">
        <v>189</v>
      </c>
      <c r="C116" s="31"/>
      <c r="D116" s="31"/>
      <c r="E116" s="31"/>
      <c r="F116" s="31"/>
      <c r="G116" s="31"/>
      <c r="H116" s="31"/>
    </row>
    <row r="117" spans="1:8" x14ac:dyDescent="0.2">
      <c r="A117" s="4"/>
      <c r="B117" s="28"/>
      <c r="C117" s="31"/>
      <c r="D117" s="31"/>
      <c r="E117" s="31"/>
      <c r="F117" s="31"/>
      <c r="G117" s="31"/>
      <c r="H117" s="31"/>
    </row>
    <row r="118" spans="1:8" ht="20.399999999999999" x14ac:dyDescent="0.2">
      <c r="A118" s="4"/>
      <c r="B118" s="28" t="s">
        <v>190</v>
      </c>
      <c r="C118" s="31"/>
      <c r="D118" s="31"/>
      <c r="E118" s="31"/>
      <c r="F118" s="31"/>
      <c r="G118" s="31"/>
      <c r="H118" s="31"/>
    </row>
    <row r="119" spans="1:8" x14ac:dyDescent="0.2">
      <c r="A119" s="4"/>
      <c r="B119" s="28"/>
      <c r="C119" s="31"/>
      <c r="D119" s="31"/>
      <c r="E119" s="31"/>
      <c r="F119" s="31"/>
      <c r="G119" s="31"/>
      <c r="H119" s="31"/>
    </row>
    <row r="120" spans="1:8" ht="20.399999999999999" x14ac:dyDescent="0.2">
      <c r="A120" s="4"/>
      <c r="B120" s="28" t="s">
        <v>191</v>
      </c>
      <c r="C120" s="31"/>
      <c r="D120" s="31"/>
      <c r="E120" s="31"/>
      <c r="F120" s="31"/>
      <c r="G120" s="31"/>
      <c r="H120" s="31"/>
    </row>
    <row r="121" spans="1:8" x14ac:dyDescent="0.2">
      <c r="A121" s="27"/>
      <c r="B121" s="29"/>
      <c r="C121" s="32"/>
      <c r="D121" s="32"/>
      <c r="E121" s="32"/>
      <c r="F121" s="32"/>
      <c r="G121" s="32"/>
      <c r="H121" s="32"/>
    </row>
    <row r="122" spans="1:8" x14ac:dyDescent="0.2">
      <c r="A122" s="23"/>
      <c r="B122" s="44" t="s">
        <v>48</v>
      </c>
      <c r="C122" s="49">
        <f t="shared" ref="C122:H122" si="5">SUM(C108:C121)</f>
        <v>543608662.65175009</v>
      </c>
      <c r="D122" s="49">
        <f t="shared" si="5"/>
        <v>506879669.95098037</v>
      </c>
      <c r="E122" s="49">
        <f t="shared" si="5"/>
        <v>1050488332.6027303</v>
      </c>
      <c r="F122" s="49">
        <f t="shared" si="5"/>
        <v>85484532.470000029</v>
      </c>
      <c r="G122" s="49">
        <f t="shared" si="5"/>
        <v>84072767.590000018</v>
      </c>
      <c r="H122" s="49">
        <f t="shared" si="5"/>
        <v>965003800.13273036</v>
      </c>
    </row>
    <row r="125" spans="1:8" x14ac:dyDescent="0.2">
      <c r="A125" s="1" t="s">
        <v>237</v>
      </c>
    </row>
    <row r="128" spans="1:8" x14ac:dyDescent="0.2">
      <c r="B128" s="1" t="s">
        <v>238</v>
      </c>
      <c r="D128" s="1" t="s">
        <v>238</v>
      </c>
    </row>
    <row r="130" spans="2:4" x14ac:dyDescent="0.2">
      <c r="B130" s="1" t="s">
        <v>239</v>
      </c>
      <c r="D130" s="1" t="s">
        <v>247</v>
      </c>
    </row>
    <row r="131" spans="2:4" x14ac:dyDescent="0.2">
      <c r="B131" s="1" t="s">
        <v>240</v>
      </c>
      <c r="D131" s="1" t="s">
        <v>246</v>
      </c>
    </row>
    <row r="132" spans="2:4" x14ac:dyDescent="0.2">
      <c r="B132" s="1" t="s">
        <v>241</v>
      </c>
      <c r="D132" s="1" t="s">
        <v>242</v>
      </c>
    </row>
    <row r="136" spans="2:4" x14ac:dyDescent="0.2">
      <c r="B136" s="1" t="s">
        <v>243</v>
      </c>
    </row>
    <row r="138" spans="2:4" x14ac:dyDescent="0.2">
      <c r="B138" s="1" t="s">
        <v>239</v>
      </c>
    </row>
    <row r="139" spans="2:4" x14ac:dyDescent="0.2">
      <c r="B139" s="1" t="s">
        <v>244</v>
      </c>
    </row>
    <row r="140" spans="2:4" x14ac:dyDescent="0.2">
      <c r="B140" s="1" t="s">
        <v>245</v>
      </c>
    </row>
  </sheetData>
  <sheetProtection formatCells="0" formatColumns="0" formatRows="0" insertRows="0" deleteRows="0" autoFilter="0"/>
  <mergeCells count="12">
    <mergeCell ref="A1:H1"/>
    <mergeCell ref="A3:B5"/>
    <mergeCell ref="A89:H89"/>
    <mergeCell ref="A91:B93"/>
    <mergeCell ref="C3:G3"/>
    <mergeCell ref="H3:H4"/>
    <mergeCell ref="A103:H103"/>
    <mergeCell ref="A104:B106"/>
    <mergeCell ref="C104:G104"/>
    <mergeCell ref="H104:H105"/>
    <mergeCell ref="C91:G91"/>
    <mergeCell ref="H91:H92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opLeftCell="A24" workbookViewId="0">
      <selection sqref="A1:H60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60" t="s">
        <v>248</v>
      </c>
      <c r="B1" s="61"/>
      <c r="C1" s="61"/>
      <c r="D1" s="61"/>
      <c r="E1" s="61"/>
      <c r="F1" s="61"/>
      <c r="G1" s="61"/>
      <c r="H1" s="62"/>
    </row>
    <row r="2" spans="1:8" x14ac:dyDescent="0.2">
      <c r="A2" s="65" t="s">
        <v>49</v>
      </c>
      <c r="B2" s="66"/>
      <c r="C2" s="60" t="s">
        <v>55</v>
      </c>
      <c r="D2" s="61"/>
      <c r="E2" s="61"/>
      <c r="F2" s="61"/>
      <c r="G2" s="62"/>
      <c r="H2" s="63" t="s">
        <v>54</v>
      </c>
    </row>
    <row r="3" spans="1:8" ht="24.9" customHeight="1" x14ac:dyDescent="0.2">
      <c r="A3" s="67"/>
      <c r="B3" s="68"/>
      <c r="C3" s="9" t="s">
        <v>50</v>
      </c>
      <c r="D3" s="9" t="s">
        <v>120</v>
      </c>
      <c r="E3" s="9" t="s">
        <v>51</v>
      </c>
      <c r="F3" s="9" t="s">
        <v>52</v>
      </c>
      <c r="G3" s="9" t="s">
        <v>53</v>
      </c>
      <c r="H3" s="64"/>
    </row>
    <row r="4" spans="1:8" x14ac:dyDescent="0.2">
      <c r="A4" s="69"/>
      <c r="B4" s="70"/>
      <c r="C4" s="10">
        <v>1</v>
      </c>
      <c r="D4" s="10">
        <v>2</v>
      </c>
      <c r="E4" s="10" t="s">
        <v>121</v>
      </c>
      <c r="F4" s="10">
        <v>4</v>
      </c>
      <c r="G4" s="10">
        <v>5</v>
      </c>
      <c r="H4" s="10" t="s">
        <v>122</v>
      </c>
    </row>
    <row r="5" spans="1:8" x14ac:dyDescent="0.2">
      <c r="A5" s="41"/>
      <c r="B5" s="42"/>
      <c r="C5" s="14"/>
      <c r="D5" s="14"/>
      <c r="E5" s="14"/>
      <c r="F5" s="14"/>
      <c r="G5" s="14"/>
      <c r="H5" s="14"/>
    </row>
    <row r="6" spans="1:8" x14ac:dyDescent="0.2">
      <c r="A6" s="38" t="s">
        <v>14</v>
      </c>
      <c r="B6" s="36"/>
      <c r="C6" s="48">
        <f t="shared" ref="C6:H6" si="0">SUM(C7:C14)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</row>
    <row r="7" spans="1:8" x14ac:dyDescent="0.2">
      <c r="A7" s="35"/>
      <c r="B7" s="39" t="s">
        <v>37</v>
      </c>
      <c r="C7" s="47"/>
      <c r="D7" s="47"/>
      <c r="E7" s="47"/>
      <c r="F7" s="47"/>
      <c r="G7" s="47"/>
      <c r="H7" s="47"/>
    </row>
    <row r="8" spans="1:8" x14ac:dyDescent="0.2">
      <c r="A8" s="35"/>
      <c r="B8" s="39" t="s">
        <v>15</v>
      </c>
      <c r="C8" s="47"/>
      <c r="D8" s="47"/>
      <c r="E8" s="47"/>
      <c r="F8" s="47"/>
      <c r="G8" s="47"/>
      <c r="H8" s="47"/>
    </row>
    <row r="9" spans="1:8" x14ac:dyDescent="0.2">
      <c r="A9" s="35"/>
      <c r="B9" s="39" t="s">
        <v>38</v>
      </c>
      <c r="C9" s="47"/>
      <c r="D9" s="47"/>
      <c r="E9" s="47"/>
      <c r="F9" s="47"/>
      <c r="G9" s="47"/>
      <c r="H9" s="47"/>
    </row>
    <row r="10" spans="1:8" x14ac:dyDescent="0.2">
      <c r="A10" s="35"/>
      <c r="B10" s="39" t="s">
        <v>3</v>
      </c>
      <c r="C10" s="47"/>
      <c r="D10" s="47"/>
      <c r="E10" s="47"/>
      <c r="F10" s="47"/>
      <c r="G10" s="47"/>
      <c r="H10" s="47"/>
    </row>
    <row r="11" spans="1:8" x14ac:dyDescent="0.2">
      <c r="A11" s="35"/>
      <c r="B11" s="39" t="s">
        <v>21</v>
      </c>
      <c r="C11" s="47"/>
      <c r="D11" s="47"/>
      <c r="E11" s="47"/>
      <c r="F11" s="47"/>
      <c r="G11" s="47"/>
      <c r="H11" s="47"/>
    </row>
    <row r="12" spans="1:8" x14ac:dyDescent="0.2">
      <c r="A12" s="35"/>
      <c r="B12" s="39" t="s">
        <v>16</v>
      </c>
      <c r="C12" s="47"/>
      <c r="D12" s="47"/>
      <c r="E12" s="47"/>
      <c r="F12" s="47"/>
      <c r="G12" s="47"/>
      <c r="H12" s="47"/>
    </row>
    <row r="13" spans="1:8" x14ac:dyDescent="0.2">
      <c r="A13" s="35"/>
      <c r="B13" s="39" t="s">
        <v>39</v>
      </c>
      <c r="C13" s="47"/>
      <c r="D13" s="47"/>
      <c r="E13" s="47"/>
      <c r="F13" s="47"/>
      <c r="G13" s="47"/>
      <c r="H13" s="47"/>
    </row>
    <row r="14" spans="1:8" x14ac:dyDescent="0.2">
      <c r="A14" s="35"/>
      <c r="B14" s="39" t="s">
        <v>17</v>
      </c>
      <c r="C14" s="47"/>
      <c r="D14" s="47"/>
      <c r="E14" s="47"/>
      <c r="F14" s="47"/>
      <c r="G14" s="47"/>
      <c r="H14" s="47"/>
    </row>
    <row r="15" spans="1:8" x14ac:dyDescent="0.2">
      <c r="A15" s="37"/>
      <c r="B15" s="39"/>
      <c r="C15" s="47"/>
      <c r="D15" s="47"/>
      <c r="E15" s="47"/>
      <c r="F15" s="47"/>
      <c r="G15" s="47"/>
      <c r="H15" s="47"/>
    </row>
    <row r="16" spans="1:8" x14ac:dyDescent="0.2">
      <c r="A16" s="38" t="s">
        <v>18</v>
      </c>
      <c r="B16" s="40"/>
      <c r="C16" s="48">
        <f>SUM(C17:C23)</f>
        <v>543608662.65175009</v>
      </c>
      <c r="D16" s="48">
        <f t="shared" ref="D16:H16" si="1">SUM(D17:D23)</f>
        <v>506879669.95098037</v>
      </c>
      <c r="E16" s="48">
        <f t="shared" si="1"/>
        <v>1050488332.6027303</v>
      </c>
      <c r="F16" s="48">
        <f t="shared" si="1"/>
        <v>85484532.470000029</v>
      </c>
      <c r="G16" s="48">
        <f t="shared" si="1"/>
        <v>84072767.590000018</v>
      </c>
      <c r="H16" s="48">
        <f t="shared" si="1"/>
        <v>965003800.13273036</v>
      </c>
    </row>
    <row r="17" spans="1:8" x14ac:dyDescent="0.2">
      <c r="A17" s="35"/>
      <c r="B17" s="39" t="s">
        <v>40</v>
      </c>
      <c r="C17" s="47"/>
      <c r="D17" s="47"/>
      <c r="E17" s="47"/>
      <c r="F17" s="47"/>
      <c r="G17" s="47"/>
      <c r="H17" s="47"/>
    </row>
    <row r="18" spans="1:8" x14ac:dyDescent="0.2">
      <c r="A18" s="35"/>
      <c r="B18" s="39" t="s">
        <v>24</v>
      </c>
      <c r="C18" s="52">
        <f>COG!C77</f>
        <v>543608662.65175009</v>
      </c>
      <c r="D18" s="52">
        <f>COG!D77</f>
        <v>506879669.95098037</v>
      </c>
      <c r="E18" s="52">
        <f>COG!E77</f>
        <v>1050488332.6027303</v>
      </c>
      <c r="F18" s="52">
        <f>COG!F77</f>
        <v>85484532.470000029</v>
      </c>
      <c r="G18" s="52">
        <f>COG!G77</f>
        <v>84072767.590000018</v>
      </c>
      <c r="H18" s="52">
        <f>COG!H77</f>
        <v>965003800.13273036</v>
      </c>
    </row>
    <row r="19" spans="1:8" x14ac:dyDescent="0.2">
      <c r="A19" s="35"/>
      <c r="B19" s="39" t="s">
        <v>19</v>
      </c>
      <c r="C19" s="47"/>
      <c r="D19" s="47"/>
      <c r="E19" s="47"/>
      <c r="F19" s="47"/>
      <c r="G19" s="47"/>
      <c r="H19" s="47"/>
    </row>
    <row r="20" spans="1:8" x14ac:dyDescent="0.2">
      <c r="A20" s="35"/>
      <c r="B20" s="39" t="s">
        <v>41</v>
      </c>
      <c r="C20" s="47"/>
      <c r="D20" s="47"/>
      <c r="E20" s="47"/>
      <c r="F20" s="47"/>
      <c r="G20" s="47"/>
      <c r="H20" s="47"/>
    </row>
    <row r="21" spans="1:8" x14ac:dyDescent="0.2">
      <c r="A21" s="35"/>
      <c r="B21" s="39" t="s">
        <v>42</v>
      </c>
      <c r="C21" s="47"/>
      <c r="D21" s="47"/>
      <c r="E21" s="47"/>
      <c r="F21" s="47"/>
      <c r="G21" s="47"/>
      <c r="H21" s="47"/>
    </row>
    <row r="22" spans="1:8" x14ac:dyDescent="0.2">
      <c r="A22" s="35"/>
      <c r="B22" s="39" t="s">
        <v>43</v>
      </c>
      <c r="C22" s="47"/>
      <c r="D22" s="47"/>
      <c r="E22" s="47"/>
      <c r="F22" s="47"/>
      <c r="G22" s="47"/>
      <c r="H22" s="47"/>
    </row>
    <row r="23" spans="1:8" x14ac:dyDescent="0.2">
      <c r="A23" s="35"/>
      <c r="B23" s="39" t="s">
        <v>4</v>
      </c>
      <c r="C23" s="47"/>
      <c r="D23" s="47"/>
      <c r="E23" s="47"/>
      <c r="F23" s="47"/>
      <c r="G23" s="47"/>
      <c r="H23" s="47"/>
    </row>
    <row r="24" spans="1:8" x14ac:dyDescent="0.2">
      <c r="A24" s="37"/>
      <c r="B24" s="39"/>
      <c r="C24" s="47"/>
      <c r="D24" s="47"/>
      <c r="E24" s="47"/>
      <c r="F24" s="47"/>
      <c r="G24" s="47"/>
      <c r="H24" s="47"/>
    </row>
    <row r="25" spans="1:8" x14ac:dyDescent="0.2">
      <c r="A25" s="38" t="s">
        <v>44</v>
      </c>
      <c r="B25" s="40"/>
      <c r="C25" s="48">
        <f t="shared" ref="C25:H25" si="2">SUM(C26:C34)</f>
        <v>0</v>
      </c>
      <c r="D25" s="48">
        <f t="shared" si="2"/>
        <v>0</v>
      </c>
      <c r="E25" s="48">
        <f t="shared" si="2"/>
        <v>0</v>
      </c>
      <c r="F25" s="48">
        <f t="shared" si="2"/>
        <v>0</v>
      </c>
      <c r="G25" s="48">
        <f t="shared" si="2"/>
        <v>0</v>
      </c>
      <c r="H25" s="48">
        <f t="shared" si="2"/>
        <v>0</v>
      </c>
    </row>
    <row r="26" spans="1:8" x14ac:dyDescent="0.2">
      <c r="A26" s="35"/>
      <c r="B26" s="39" t="s">
        <v>25</v>
      </c>
      <c r="C26" s="47"/>
      <c r="D26" s="47"/>
      <c r="E26" s="47"/>
      <c r="F26" s="47"/>
      <c r="G26" s="47"/>
      <c r="H26" s="47"/>
    </row>
    <row r="27" spans="1:8" x14ac:dyDescent="0.2">
      <c r="A27" s="35"/>
      <c r="B27" s="39" t="s">
        <v>22</v>
      </c>
      <c r="C27" s="47"/>
      <c r="D27" s="47"/>
      <c r="E27" s="47"/>
      <c r="F27" s="47"/>
      <c r="G27" s="47"/>
      <c r="H27" s="47"/>
    </row>
    <row r="28" spans="1:8" x14ac:dyDescent="0.2">
      <c r="A28" s="35"/>
      <c r="B28" s="39" t="s">
        <v>26</v>
      </c>
      <c r="C28" s="47"/>
      <c r="D28" s="47"/>
      <c r="E28" s="47"/>
      <c r="F28" s="47"/>
      <c r="G28" s="47"/>
      <c r="H28" s="47"/>
    </row>
    <row r="29" spans="1:8" x14ac:dyDescent="0.2">
      <c r="A29" s="35"/>
      <c r="B29" s="39" t="s">
        <v>45</v>
      </c>
      <c r="C29" s="47"/>
      <c r="D29" s="47"/>
      <c r="E29" s="47"/>
      <c r="F29" s="47"/>
      <c r="G29" s="47"/>
      <c r="H29" s="47"/>
    </row>
    <row r="30" spans="1:8" x14ac:dyDescent="0.2">
      <c r="A30" s="35"/>
      <c r="B30" s="39" t="s">
        <v>20</v>
      </c>
      <c r="C30" s="47"/>
      <c r="D30" s="47"/>
      <c r="E30" s="47"/>
      <c r="F30" s="47"/>
      <c r="G30" s="47"/>
      <c r="H30" s="47"/>
    </row>
    <row r="31" spans="1:8" x14ac:dyDescent="0.2">
      <c r="A31" s="35"/>
      <c r="B31" s="39" t="s">
        <v>5</v>
      </c>
      <c r="C31" s="47"/>
      <c r="D31" s="47"/>
      <c r="E31" s="47"/>
      <c r="F31" s="47"/>
      <c r="G31" s="47"/>
      <c r="H31" s="47"/>
    </row>
    <row r="32" spans="1:8" x14ac:dyDescent="0.2">
      <c r="A32" s="35"/>
      <c r="B32" s="39" t="s">
        <v>6</v>
      </c>
      <c r="C32" s="47"/>
      <c r="D32" s="47"/>
      <c r="E32" s="47"/>
      <c r="F32" s="47"/>
      <c r="G32" s="47"/>
      <c r="H32" s="47"/>
    </row>
    <row r="33" spans="1:8" x14ac:dyDescent="0.2">
      <c r="A33" s="35"/>
      <c r="B33" s="39" t="s">
        <v>46</v>
      </c>
      <c r="C33" s="47"/>
      <c r="D33" s="47"/>
      <c r="E33" s="47"/>
      <c r="F33" s="47"/>
      <c r="G33" s="47"/>
      <c r="H33" s="47"/>
    </row>
    <row r="34" spans="1:8" x14ac:dyDescent="0.2">
      <c r="A34" s="35"/>
      <c r="B34" s="39" t="s">
        <v>27</v>
      </c>
      <c r="C34" s="47"/>
      <c r="D34" s="47"/>
      <c r="E34" s="47"/>
      <c r="F34" s="47"/>
      <c r="G34" s="47"/>
      <c r="H34" s="47"/>
    </row>
    <row r="35" spans="1:8" x14ac:dyDescent="0.2">
      <c r="A35" s="37"/>
      <c r="B35" s="39"/>
      <c r="C35" s="47"/>
      <c r="D35" s="47"/>
      <c r="E35" s="47"/>
      <c r="F35" s="47"/>
      <c r="G35" s="47"/>
      <c r="H35" s="47"/>
    </row>
    <row r="36" spans="1:8" x14ac:dyDescent="0.2">
      <c r="A36" s="38" t="s">
        <v>28</v>
      </c>
      <c r="B36" s="40"/>
      <c r="C36" s="48">
        <f t="shared" ref="C36:H36" si="3">SUM(C37:C40)</f>
        <v>0</v>
      </c>
      <c r="D36" s="48">
        <f t="shared" si="3"/>
        <v>0</v>
      </c>
      <c r="E36" s="48">
        <f t="shared" si="3"/>
        <v>0</v>
      </c>
      <c r="F36" s="48">
        <f t="shared" si="3"/>
        <v>0</v>
      </c>
      <c r="G36" s="48">
        <f t="shared" si="3"/>
        <v>0</v>
      </c>
      <c r="H36" s="48">
        <f t="shared" si="3"/>
        <v>0</v>
      </c>
    </row>
    <row r="37" spans="1:8" x14ac:dyDescent="0.2">
      <c r="A37" s="35"/>
      <c r="B37" s="39" t="s">
        <v>47</v>
      </c>
      <c r="C37" s="47"/>
      <c r="D37" s="47"/>
      <c r="E37" s="47"/>
      <c r="F37" s="47"/>
      <c r="G37" s="47"/>
      <c r="H37" s="47"/>
    </row>
    <row r="38" spans="1:8" ht="20.399999999999999" x14ac:dyDescent="0.2">
      <c r="A38" s="35"/>
      <c r="B38" s="39" t="s">
        <v>23</v>
      </c>
      <c r="C38" s="47"/>
      <c r="D38" s="47"/>
      <c r="E38" s="47"/>
      <c r="F38" s="47"/>
      <c r="G38" s="47"/>
      <c r="H38" s="47"/>
    </row>
    <row r="39" spans="1:8" x14ac:dyDescent="0.2">
      <c r="A39" s="35"/>
      <c r="B39" s="39" t="s">
        <v>29</v>
      </c>
      <c r="C39" s="47"/>
      <c r="D39" s="47"/>
      <c r="E39" s="47"/>
      <c r="F39" s="47"/>
      <c r="G39" s="47"/>
      <c r="H39" s="47"/>
    </row>
    <row r="40" spans="1:8" x14ac:dyDescent="0.2">
      <c r="A40" s="35"/>
      <c r="B40" s="39" t="s">
        <v>7</v>
      </c>
      <c r="C40" s="47"/>
      <c r="D40" s="47"/>
      <c r="E40" s="47"/>
      <c r="F40" s="47"/>
      <c r="G40" s="47"/>
      <c r="H40" s="47"/>
    </row>
    <row r="41" spans="1:8" x14ac:dyDescent="0.2">
      <c r="A41" s="37"/>
      <c r="B41" s="39"/>
      <c r="C41" s="47"/>
      <c r="D41" s="47"/>
      <c r="E41" s="47"/>
      <c r="F41" s="47"/>
      <c r="G41" s="47"/>
      <c r="H41" s="47"/>
    </row>
    <row r="42" spans="1:8" x14ac:dyDescent="0.2">
      <c r="A42" s="43"/>
      <c r="B42" s="44" t="s">
        <v>48</v>
      </c>
      <c r="C42" s="49">
        <f t="shared" ref="C42:H42" si="4">C6+C16+C25+C36</f>
        <v>543608662.65175009</v>
      </c>
      <c r="D42" s="49">
        <f t="shared" si="4"/>
        <v>506879669.95098037</v>
      </c>
      <c r="E42" s="49">
        <f t="shared" si="4"/>
        <v>1050488332.6027303</v>
      </c>
      <c r="F42" s="49">
        <f t="shared" si="4"/>
        <v>85484532.470000029</v>
      </c>
      <c r="G42" s="49">
        <f t="shared" si="4"/>
        <v>84072767.590000018</v>
      </c>
      <c r="H42" s="49">
        <f t="shared" si="4"/>
        <v>965003800.13273036</v>
      </c>
    </row>
    <row r="43" spans="1:8" x14ac:dyDescent="0.2">
      <c r="A43" s="34"/>
      <c r="B43" s="34"/>
      <c r="C43" s="34"/>
      <c r="D43" s="34"/>
      <c r="E43" s="34"/>
      <c r="F43" s="34"/>
      <c r="G43" s="34"/>
      <c r="H43" s="34"/>
    </row>
    <row r="44" spans="1:8" x14ac:dyDescent="0.2">
      <c r="A44" s="34"/>
      <c r="B44" s="34"/>
      <c r="C44" s="34"/>
      <c r="D44" s="34"/>
      <c r="E44" s="34"/>
      <c r="F44" s="34"/>
      <c r="G44" s="34"/>
      <c r="H44" s="34"/>
    </row>
    <row r="45" spans="1:8" x14ac:dyDescent="0.2">
      <c r="A45" s="1" t="s">
        <v>237</v>
      </c>
      <c r="B45" s="1"/>
      <c r="C45" s="1"/>
      <c r="D45" s="1"/>
      <c r="E45" s="1"/>
      <c r="F45" s="1"/>
      <c r="G45" s="34"/>
      <c r="H45" s="34"/>
    </row>
    <row r="46" spans="1:8" x14ac:dyDescent="0.2">
      <c r="A46" s="1"/>
      <c r="B46" s="1"/>
      <c r="C46" s="1"/>
      <c r="D46" s="1"/>
      <c r="E46" s="1"/>
      <c r="F46" s="1"/>
    </row>
    <row r="47" spans="1:8" x14ac:dyDescent="0.2">
      <c r="A47" s="1"/>
      <c r="B47" s="1"/>
      <c r="C47" s="1"/>
      <c r="D47" s="1"/>
      <c r="E47" s="1"/>
      <c r="F47" s="1"/>
    </row>
    <row r="48" spans="1:8" x14ac:dyDescent="0.2">
      <c r="A48" s="1"/>
      <c r="B48" s="1" t="s">
        <v>238</v>
      </c>
      <c r="C48" s="1"/>
      <c r="D48" s="1" t="s">
        <v>238</v>
      </c>
      <c r="E48" s="1"/>
      <c r="F48" s="1"/>
    </row>
    <row r="49" spans="1:6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 t="s">
        <v>239</v>
      </c>
      <c r="C50" s="1"/>
      <c r="D50" s="1" t="s">
        <v>247</v>
      </c>
      <c r="E50" s="1"/>
      <c r="F50" s="1"/>
    </row>
    <row r="51" spans="1:6" x14ac:dyDescent="0.2">
      <c r="A51" s="1"/>
      <c r="B51" s="1" t="s">
        <v>240</v>
      </c>
      <c r="C51" s="1"/>
      <c r="D51" s="1" t="s">
        <v>246</v>
      </c>
      <c r="E51" s="1"/>
      <c r="F51" s="1"/>
    </row>
    <row r="52" spans="1:6" x14ac:dyDescent="0.2">
      <c r="A52" s="1"/>
      <c r="B52" s="1" t="s">
        <v>241</v>
      </c>
      <c r="C52" s="1"/>
      <c r="D52" s="1" t="s">
        <v>242</v>
      </c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 t="s">
        <v>243</v>
      </c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 t="s">
        <v>239</v>
      </c>
      <c r="C58" s="1"/>
      <c r="D58" s="1"/>
      <c r="E58" s="1"/>
      <c r="F58" s="1"/>
    </row>
    <row r="59" spans="1:6" x14ac:dyDescent="0.2">
      <c r="A59" s="1"/>
      <c r="B59" s="1" t="s">
        <v>244</v>
      </c>
      <c r="C59" s="1"/>
      <c r="D59" s="1"/>
      <c r="E59" s="1"/>
      <c r="F59" s="1"/>
    </row>
    <row r="60" spans="1:6" x14ac:dyDescent="0.2">
      <c r="A60" s="1"/>
      <c r="B60" s="1" t="s">
        <v>245</v>
      </c>
      <c r="C60" s="1"/>
      <c r="D60" s="1"/>
      <c r="E60" s="1"/>
      <c r="F60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2022-04-13T18:17:05Z</cp:lastPrinted>
  <dcterms:created xsi:type="dcterms:W3CDTF">2014-02-10T03:37:14Z</dcterms:created>
  <dcterms:modified xsi:type="dcterms:W3CDTF">2022-04-26T21:37:05Z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