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23040" windowHeight="919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62913"/>
</workbook>
</file>

<file path=xl/calcChain.xml><?xml version="1.0" encoding="utf-8"?>
<calcChain xmlns="http://schemas.openxmlformats.org/spreadsheetml/2006/main">
  <c r="D32" i="1" l="1"/>
  <c r="D31" i="1"/>
  <c r="D30" i="1"/>
  <c r="D29" i="1"/>
  <c r="F29" i="1" s="1"/>
  <c r="F28" i="1"/>
  <c r="D28" i="1"/>
  <c r="D27" i="1" s="1"/>
  <c r="B25" i="1"/>
  <c r="B24" i="1"/>
  <c r="F24" i="1" s="1"/>
  <c r="B23" i="1"/>
  <c r="B22" i="1" s="1"/>
  <c r="B20" i="1"/>
  <c r="F14" i="1"/>
  <c r="F13" i="1"/>
  <c r="F12" i="1"/>
  <c r="F11" i="1"/>
  <c r="F10" i="1"/>
  <c r="D9" i="1"/>
  <c r="D20" i="1" s="1"/>
  <c r="C9" i="1"/>
  <c r="F9" i="1" s="1"/>
  <c r="F20" i="1" s="1"/>
  <c r="F7" i="1"/>
  <c r="F6" i="1"/>
  <c r="F5" i="1"/>
  <c r="F4" i="1"/>
  <c r="B4" i="1"/>
  <c r="F38" i="1" l="1"/>
  <c r="D38" i="1"/>
  <c r="F27" i="1"/>
  <c r="F22" i="1"/>
  <c r="B38" i="1"/>
  <c r="C20" i="1"/>
  <c r="C38" i="1" s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<sst xmlns="http://schemas.openxmlformats.org/spreadsheetml/2006/main" count="48" uniqueCount="37">
  <si>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30 DE SEPTIEMBRE DE 2022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</si>
  <si>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</si>
  <si>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</si>
  <si>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</si>
  <si>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</si>
  <si>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</si>
  <si>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</si>
  <si>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2021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</si>
  <si>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</si>
  <si>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</si>
  <si>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</si>
  <si>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</si>
  <si>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</si>
  <si>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</si>
  <si>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</si>
  <si>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</si>
  <si>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</si>
  <si>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2021</t>
  </si>
  <si>
    <t>Resultado por Posición Monetaria</t>
  </si>
  <si>
    <t>Resultado por Tenencia de Activos no Monetarios</t>
  </si>
  <si>
    <t>Hacienda Pública / Patrimonio Neto Final de 2021</t>
  </si>
  <si>
    <t>Cambios en la Hacienda Pública / Patrimonio Contribuido Neto de 2022</t>
  </si>
  <si>
    <t>Variaciones de la Hacienda Pública / Patrimonio Neto de 2022</t>
  </si>
  <si>
    <t>Cambios en el Exceso o Insuficiencia en la Actualización
de la Hacienda Pública / Patrimonio Neto de 2022</t>
  </si>
  <si>
    <t>Hacienda Pública / Patrimonio Neto Final de 2022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</si>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</sst>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23" zoomScaleNormal="100" workbookViewId="0">
      <selection activeCell="A35" sqref="A35"/>
    </sheetView>
  </sheetViews>
  <sheetFormatPr baseColWidth="10" defaultColWidth="12" defaultRowHeight="10.199999999999999" x14ac:dyDescent="0.2"/>
  <cols>
    <col min="1" max="1" width="57.85546875" style="5" customWidth="1"/>
    <col min="2" max="2" width="23.85546875" style="3" customWidth="1"/>
    <col min="3" max="3" width="24" style="3" customWidth="1"/>
    <col min="4" max="5" width="22.28515625" style="3" customWidth="1"/>
    <col min="6" max="6" width="18.28515625" style="3" customWidth="1"/>
    <col min="7" max="7" width="12" style="4" customWidth="1"/>
    <col min="8" max="16384" width="12" style="4"/>
  </cols>
  <sheetData>
    <row r="1" spans="1:6" ht="39.9" customHeight="1" x14ac:dyDescent="0.2">
      <c r="A1" s="25" t="s">
        <v>0</v>
      </c>
      <c r="B1" s="26"/>
      <c r="C1" s="26"/>
      <c r="D1" s="26"/>
      <c r="E1" s="26"/>
      <c r="F1" s="27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415844877.83000004</v>
      </c>
      <c r="C4" s="15"/>
      <c r="D4" s="15"/>
      <c r="E4" s="15"/>
      <c r="F4" s="14">
        <f>SUM(B4:E4)</f>
        <v>415844877.83000004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28217202.57</v>
      </c>
      <c r="C6" s="15"/>
      <c r="D6" s="15"/>
      <c r="E6" s="15"/>
      <c r="F6" s="15">
        <f t="shared" si="0"/>
        <v>28217202.57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902008172.0999999</v>
      </c>
      <c r="D9" s="14">
        <f>+D10</f>
        <v>0</v>
      </c>
      <c r="E9" s="15"/>
      <c r="F9" s="14">
        <f t="shared" si="0"/>
        <v>902008172.0999999</v>
      </c>
    </row>
    <row r="10" spans="1:6" x14ac:dyDescent="0.2">
      <c r="A10" s="10" t="s">
        <v>12</v>
      </c>
      <c r="B10" s="15"/>
      <c r="C10" s="15">
        <v>-24236171.940000001</v>
      </c>
      <c r="D10" s="15">
        <v>0</v>
      </c>
      <c r="E10" s="15"/>
      <c r="F10" s="15">
        <f t="shared" si="0"/>
        <v>-24236171.940000001</v>
      </c>
    </row>
    <row r="11" spans="1:6" x14ac:dyDescent="0.2">
      <c r="A11" s="10" t="s">
        <v>13</v>
      </c>
      <c r="B11" s="15"/>
      <c r="C11" s="15">
        <v>918929198.16999996</v>
      </c>
      <c r="D11" s="15"/>
      <c r="E11" s="15"/>
      <c r="F11" s="15">
        <f t="shared" si="0"/>
        <v>918929198.16999996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0.399999999999999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415844877.83000004</v>
      </c>
      <c r="C20" s="14">
        <f>+C9</f>
        <v>902008172.0999999</v>
      </c>
      <c r="D20" s="14">
        <f>+D9</f>
        <v>0</v>
      </c>
      <c r="E20" s="14"/>
      <c r="F20" s="14">
        <f>+F9+F4</f>
        <v>1317853049.9299998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0.399999999999999" x14ac:dyDescent="0.2">
      <c r="A22" s="9" t="s">
        <v>21</v>
      </c>
      <c r="B22" s="14">
        <f>SUM(B23:B25)</f>
        <v>0</v>
      </c>
      <c r="C22" s="15"/>
      <c r="D22" s="15"/>
      <c r="E22" s="14"/>
      <c r="F22" s="14">
        <f>SUM(B22:E22)</f>
        <v>0</v>
      </c>
    </row>
    <row r="23" spans="1:8" x14ac:dyDescent="0.2">
      <c r="A23" s="10" t="s">
        <v>8</v>
      </c>
      <c r="B23" s="29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30">
        <f>0+0</f>
        <v>0</v>
      </c>
      <c r="C24" s="14"/>
      <c r="D24" s="15"/>
      <c r="E24" s="15"/>
      <c r="F24" s="15">
        <f>SUM(B24:E24)</f>
        <v>0</v>
      </c>
    </row>
    <row r="25" spans="1:8" x14ac:dyDescent="0.2">
      <c r="A25" s="10" t="s">
        <v>10</v>
      </c>
      <c r="B25" s="30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ht="20.399999999999999" x14ac:dyDescent="0.2">
      <c r="A27" s="9" t="s">
        <v>22</v>
      </c>
      <c r="B27" s="15"/>
      <c r="C27" s="14"/>
      <c r="D27" s="14">
        <f>SUM(D28:D32)</f>
        <v>64832719.579999998</v>
      </c>
      <c r="E27" s="14"/>
      <c r="F27" s="14">
        <f>SUM(B27:E27)</f>
        <v>64832719.579999998</v>
      </c>
    </row>
    <row r="28" spans="1:8" x14ac:dyDescent="0.2">
      <c r="A28" s="10" t="s">
        <v>12</v>
      </c>
      <c r="B28" s="15"/>
      <c r="C28" s="15"/>
      <c r="D28" s="16">
        <f>94550269.16-0</f>
        <v>94550269.159999996</v>
      </c>
      <c r="E28" s="15"/>
      <c r="F28" s="15">
        <f t="shared" ref="F28:F29" si="1">SUM(B28:E28)</f>
        <v>94550269.159999996</v>
      </c>
    </row>
    <row r="29" spans="1:8" x14ac:dyDescent="0.2">
      <c r="A29" s="10" t="s">
        <v>13</v>
      </c>
      <c r="B29" s="15"/>
      <c r="C29" s="15"/>
      <c r="D29" s="16">
        <f>0-29717549.58</f>
        <v>-29717549.579999998</v>
      </c>
      <c r="E29" s="15"/>
      <c r="F29" s="15">
        <f t="shared" si="1"/>
        <v>-29717549.579999998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0.399999999999999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415844877.83000004</v>
      </c>
      <c r="C38" s="17">
        <f>+C22+C20</f>
        <v>902008172.0999999</v>
      </c>
      <c r="D38" s="17">
        <f>+D27+D20</f>
        <v>64832719.579999998</v>
      </c>
      <c r="E38" s="17"/>
      <c r="F38" s="17">
        <f>+F20+F27+F22</f>
        <v>1382685769.5099998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28</v>
      </c>
    </row>
    <row r="47" spans="1:6" x14ac:dyDescent="0.2">
      <c r="A47" s="19" t="s">
        <v>29</v>
      </c>
      <c r="B47" s="28" t="s">
        <v>30</v>
      </c>
      <c r="C47" s="28"/>
    </row>
    <row r="48" spans="1:6" x14ac:dyDescent="0.2">
      <c r="A48" s="19" t="s">
        <v>31</v>
      </c>
      <c r="B48" s="22" t="s">
        <v>32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33</v>
      </c>
      <c r="B51" s="20"/>
    </row>
    <row r="52" spans="1:2" x14ac:dyDescent="0.2">
      <c r="A52" s="23"/>
      <c r="B52" s="20"/>
    </row>
    <row r="53" spans="1:2" x14ac:dyDescent="0.2">
      <c r="A53" s="23" t="s">
        <v>34</v>
      </c>
      <c r="B53" s="20"/>
    </row>
    <row r="54" spans="1:2" x14ac:dyDescent="0.2">
      <c r="A54" s="23" t="s">
        <v>35</v>
      </c>
      <c r="B54" s="20"/>
    </row>
    <row r="55" spans="1:2" x14ac:dyDescent="0.2">
      <c r="A55" s="19" t="s">
        <v>36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2022-10-18T21:12:07Z</cp:lastPrinted>
  <dcterms:created xsi:type="dcterms:W3CDTF">2012-12-11T20:30:33Z</dcterms:created>
  <dcterms:modified xsi:type="dcterms:W3CDTF">2022-10-18T21:12:11Z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