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CONTABILIDAD\RESPALDO UNIDAD D MARISOL\DATOS\DOCUMENTOS\CONTABILIDAD\Cuenta Pública 2022\JAPAMI INFORMACION FINANCIERA DIC 2022\INFORMACION FINANCIERA DIC 2022\"/>
    </mc:Choice>
  </mc:AlternateContent>
  <bookViews>
    <workbookView xWindow="-120" yWindow="-120" windowWidth="21840" windowHeight="13140"/>
  </bookViews>
  <sheets>
    <sheet name="INR" sheetId="5" r:id="rId1"/>
    <sheet name="Instructivo_INR" sheetId="8" r:id="rId2"/>
    <sheet name="Hoja1" sheetId="7" state="hidden" r:id="rId3"/>
  </sheets>
  <definedNames>
    <definedName name="_xlnm._FilterDatabase" localSheetId="0" hidden="1">INR!$A$4:$X$44</definedName>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4" i="5" l="1"/>
  <c r="U43" i="5"/>
  <c r="U42" i="5"/>
  <c r="U41" i="5"/>
  <c r="U40" i="5"/>
  <c r="U37" i="5"/>
  <c r="U36" i="5"/>
  <c r="U35" i="5"/>
  <c r="U32" i="5"/>
  <c r="U31" i="5"/>
  <c r="U29" i="5"/>
  <c r="U28" i="5"/>
  <c r="U27" i="5"/>
  <c r="U26" i="5"/>
  <c r="U24" i="5"/>
  <c r="U22" i="5"/>
  <c r="U20" i="5"/>
  <c r="U17" i="5"/>
  <c r="J44" i="5" l="1"/>
  <c r="J43" i="5"/>
  <c r="J42" i="5"/>
  <c r="J41" i="5"/>
  <c r="J40" i="5"/>
  <c r="J39" i="5"/>
  <c r="J38" i="5"/>
  <c r="J37" i="5"/>
  <c r="J36" i="5"/>
  <c r="J35" i="5"/>
  <c r="J34" i="5"/>
  <c r="J33" i="5"/>
  <c r="J31" i="5"/>
  <c r="J30" i="5"/>
  <c r="J28" i="5"/>
  <c r="J27" i="5"/>
  <c r="J26" i="5"/>
  <c r="J25" i="5"/>
  <c r="J23" i="5"/>
  <c r="J22" i="5"/>
  <c r="J21" i="5"/>
  <c r="J19" i="5"/>
  <c r="J18" i="5"/>
  <c r="J17" i="5"/>
  <c r="J16" i="5"/>
  <c r="J12" i="5"/>
  <c r="J13" i="5"/>
  <c r="J14" i="5"/>
  <c r="J11" i="5"/>
  <c r="H20" i="5" l="1"/>
  <c r="I20" i="5"/>
  <c r="J20" i="5"/>
  <c r="G32" i="5" l="1"/>
  <c r="H32" i="5"/>
  <c r="I32" i="5"/>
  <c r="J32" i="5"/>
  <c r="F32" i="5"/>
  <c r="G29" i="5" l="1"/>
  <c r="H29" i="5"/>
  <c r="I29" i="5"/>
  <c r="J29" i="5"/>
  <c r="F29" i="5"/>
  <c r="G24" i="5"/>
  <c r="H24" i="5"/>
  <c r="I24" i="5"/>
  <c r="J24" i="5"/>
  <c r="F24" i="5"/>
  <c r="G20" i="5"/>
  <c r="F20" i="5"/>
  <c r="G15" i="5"/>
  <c r="H15" i="5"/>
  <c r="I15" i="5"/>
  <c r="J15" i="5"/>
  <c r="F15" i="5"/>
  <c r="G10" i="5"/>
  <c r="H10" i="5"/>
  <c r="I10" i="5"/>
  <c r="J10" i="5"/>
  <c r="F10" i="5"/>
  <c r="J5" i="5" l="1"/>
  <c r="H5" i="5"/>
  <c r="I5" i="5"/>
  <c r="G5" i="5"/>
  <c r="F5" i="5"/>
</calcChain>
</file>

<file path=xl/sharedStrings.xml><?xml version="1.0" encoding="utf-8"?>
<sst xmlns="http://schemas.openxmlformats.org/spreadsheetml/2006/main" count="533" uniqueCount="252">
  <si>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</si>
  <si>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</si>
  <si>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</si>
  <si>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</si>
  <si>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</si>
  <si>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</si>
  <si>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</si>
  <si>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</si>
  <si>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</si>
  <si>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</si>
  <si>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</si>
  <si>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</si>
  <si>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</si>
  <si>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</si>
  <si>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</si>
  <si>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</si>
  <si>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</si>
  <si>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</si>
  <si>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</si>
  <si>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</si>
  <si>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</si>
  <si>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</si>
  <si>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</si>
  <si>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</si>
  <si>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</si>
  <si>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</si>
  <si>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</si>
  <si>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</si>
  <si>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</si>
  <si>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</si>
  <si>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</si>
  <si>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</si>
  <si>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</si>
  <si>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</si>
  <si>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</si>
  <si>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</si>
  <si>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</si>
  <si>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</si>
  <si>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</si>
  <si>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</si>
  <si>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</si>
  <si>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</si>
  <si>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</si>
  <si>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</si>
  <si>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</si>
  <si>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</si>
  <si>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</si>
  <si>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</si>
  <si>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</si>
  <si>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</si>
  <si>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</si>
  <si>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</si>
  <si>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</si>
  <si>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</si>
  <si>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</si>
  <si>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</si>
  <si>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</si>
  <si>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</si>
  <si>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</si>
  <si>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</si>
  <si>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</si>
  <si>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</si>
  <si>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</si>
  <si>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</si>
  <si>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</si>
  <si>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</si>
  <si>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</si>
  <si>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</si>
  <si>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</si>
  <si>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</si>
  <si>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</si>
  <si>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</si>
  <si>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</si>
  <si>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</si>
  <si>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</si>
  <si>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</si>
  <si>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</si>
  <si>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</si>
  <si>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</si>
  <si>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</si>
  <si>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</si>
  <si>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</si>
  <si>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2.2.3</t>
  </si>
  <si>
    <t>JUNTA DE AGUA POTABLE, DRENAJE, ALCANTARILLADO Y SANEAMIENTO DEL MUNICIPIO DE IRAPUATO, GTO.</t>
  </si>
  <si>
    <t>Bajo protesta de decir verdad declaramos que los Estados Financieros y sus notas, son razonablemente correctos y son responsabilidad del emisor.</t>
  </si>
  <si>
    <t>Devengado</t>
  </si>
  <si>
    <t>Aprobado</t>
  </si>
  <si>
    <t>Ejercido</t>
  </si>
  <si>
    <t>Pagado</t>
  </si>
  <si>
    <t>E1607</t>
  </si>
  <si>
    <t>Dotar de Infraestructura y Servicios Básicos eficientes a la Población Irapuatense</t>
  </si>
  <si>
    <t>Sí</t>
  </si>
  <si>
    <t>Contribuir a garantizar a la población, el acceso a los servicios de agua potable, drenaje, alcantarillado, tratamiento y disposición de aguas residuales, mediante el consumo sostenible de los recursos hídricos.</t>
  </si>
  <si>
    <t>La ciudadanía irapuatense cuenta con servicios públicos básicos sustentables -agua, drenaje, alcantarillado y saneamiento-, que cubren adecuadamente sus necesidades básicas y de desarrollo socioeconómico.</t>
  </si>
  <si>
    <t>Servicio público de agua potable eficiente y promoción de consumo de agua tratada, apegados al aprovechamiento sustentable de los recursos hídricos.</t>
  </si>
  <si>
    <t>Recuperación de agua no contabilizada para la recuperación de caudales</t>
  </si>
  <si>
    <t>Actualización de los sistemas de desinfección de agua potable en las fuentes de abastecimiento</t>
  </si>
  <si>
    <t>Mejora en los servicios de agua potable en la cabecera municipal</t>
  </si>
  <si>
    <t>Servicios de drenaje sanitario y alcantarillado pluvial prestados de forma eficaz</t>
  </si>
  <si>
    <t>Desalojo de agua mediante operación eficiente de cárcamos y acciones de limpieza en cuerpos receptores</t>
  </si>
  <si>
    <t>Mantenimiento oportuno de redes de drenaje</t>
  </si>
  <si>
    <t>Conservación y reposición de infraestructura para la mejor operación de las redes de drenaje</t>
  </si>
  <si>
    <t xml:space="preserve">Servicios de verificación de calidad de agua y tratamiento de aguas residuales proporcionados conforme a las regulaciones técnicas de observancia obligatoria </t>
  </si>
  <si>
    <t>Operación y mantenimiento de las plantas de tratamiento para el cumplimiento de las normas de descarga</t>
  </si>
  <si>
    <t>Vigilancia la calidad del agua en potabilizadoras, fuentes de abastecimiento, así como de agua residual y descargas industriales</t>
  </si>
  <si>
    <t>Atención de los usuarios de los servicios básicos, con esquemas de contratación y cobranza orientados hacia la sostenibilidad financiera</t>
  </si>
  <si>
    <t>Contratación de los servicios y actualización de padrones de usuarios.</t>
  </si>
  <si>
    <t>Gestión de la facturación por los servicios básicos prestados a la ciudadanía</t>
  </si>
  <si>
    <t>Atención eficiente a la ciudadanía relativos a los cobros por servicios</t>
  </si>
  <si>
    <t>Organización participativa en la prestación de los servicios en las comunidades rurales, promoviendo la incorporación de los mismos al Operador</t>
  </si>
  <si>
    <t xml:space="preserve">Atención a comunidades rurales mediante acciones para organizar y/o fortalecer los servicios básicos </t>
  </si>
  <si>
    <t>Administración y gestión de servicios públicos proporcionados por el Organismo Operador</t>
  </si>
  <si>
    <t>Dirección y cumplimiento de las atribuciones conferidas al Organismo Operador</t>
  </si>
  <si>
    <t>Vigilancia, inspección,  revisión y auditorias del quehacer del organismo atendiendo normas y disposiciones legales aplicables</t>
  </si>
  <si>
    <t xml:space="preserve">Transparencia, acceso a la información pública y administración del archivo </t>
  </si>
  <si>
    <t>Desarrollo de proyectos de infraestructura y del programa de obra para mantener e incrementar la cobertura de los servicios básicos</t>
  </si>
  <si>
    <t>Gestión y ejecución de los procesos de obra pública y servicios relacionados</t>
  </si>
  <si>
    <t>Análisis técnico y dictaminación para el otorgamiento de factibilidades</t>
  </si>
  <si>
    <t>Administración de los recursos financieros, materiales, humanos y de servicios del Operador</t>
  </si>
  <si>
    <t>Representación legal del Organismo y asesoría y gestión de los instrumentos jurídicos</t>
  </si>
  <si>
    <t>Planeación y sistemas de gestión para el desarrollo institucional</t>
  </si>
  <si>
    <t>Difusión de información del estado y disponibilidad de los servicios básico operados por JAPAMI, así como promoción de valores en torno al uso del agua</t>
  </si>
  <si>
    <t>Modificado</t>
  </si>
  <si>
    <t xml:space="preserve">Dotación de agua por habitante </t>
  </si>
  <si>
    <t>Continuidad del servicio de agua potable en toma</t>
  </si>
  <si>
    <t>Presión del servicio de agua potable en toma</t>
  </si>
  <si>
    <t>Porcentaje de atención de reportes por fugas</t>
  </si>
  <si>
    <t>Porcentaje de fuentes de abastecimiento con mantenimientos realizados</t>
  </si>
  <si>
    <t>Porcentaje de colonias con servicios con continuidad mayor o igual a 12hrs y presión mayor o igual a 0.5kg/cm2</t>
  </si>
  <si>
    <t>Número de horas de desalojo en puntos de encharcamiento</t>
  </si>
  <si>
    <t>Porcentaje de cumplimiento de folios de revisión de drenaje</t>
  </si>
  <si>
    <t>Porcentaje de cumplimiento en la vigilancia de la correcta de la calidad de agua</t>
  </si>
  <si>
    <t>Mantenimiento preventivo de equipos, e instalaciones relacionados con el funcionamiento de las PTAR</t>
  </si>
  <si>
    <t xml:space="preserve">Eficiencia Comercial </t>
  </si>
  <si>
    <t>Actualización del padrón de usuarios</t>
  </si>
  <si>
    <t>Recuperación de cartera vencida</t>
  </si>
  <si>
    <t>Porcentaje de incremento en micromedición</t>
  </si>
  <si>
    <t>Porcentaje de comunidades rurales atendidas</t>
  </si>
  <si>
    <t>Porcentaje de actividades de atención en comunidades realizadas</t>
  </si>
  <si>
    <t>Cumplimiento de metas institucionales</t>
  </si>
  <si>
    <t>Porcentaje de auditorias realizadas</t>
  </si>
  <si>
    <t>Atención a solicitudes de acceso a la información pública</t>
  </si>
  <si>
    <t xml:space="preserve">Porcentaje de cumplimiento del programa obra </t>
  </si>
  <si>
    <t>Autonomía financiera del Organismo Operador</t>
  </si>
  <si>
    <t>Porcentaje de cumplimiento de los contratos y convenios firmados</t>
  </si>
  <si>
    <t>Porcentaje de obligaciones de seguimiento cumplidas en tiempo en forma</t>
  </si>
  <si>
    <t>Porcentaje de cumplimiento de desarrollo y publicación de productos informativos referentes a los servicios JAPAMI</t>
  </si>
  <si>
    <t>(A/(Días calendario))*1OOO/(4*B)</t>
  </si>
  <si>
    <t>A/B</t>
  </si>
  <si>
    <t>(A/B)*100</t>
  </si>
  <si>
    <t>A + B</t>
  </si>
  <si>
    <t xml:space="preserve">Eventos solucionados / Eventos reportados </t>
  </si>
  <si>
    <t>F1</t>
  </si>
  <si>
    <t>P1</t>
  </si>
  <si>
    <t>C1</t>
  </si>
  <si>
    <t>C1A1</t>
  </si>
  <si>
    <t>C1A2</t>
  </si>
  <si>
    <t>C1A3</t>
  </si>
  <si>
    <t>C2</t>
  </si>
  <si>
    <t>C2A1</t>
  </si>
  <si>
    <t>C2A2</t>
  </si>
  <si>
    <t>C2A3</t>
  </si>
  <si>
    <t>C3</t>
  </si>
  <si>
    <t>C3A1</t>
  </si>
  <si>
    <t>C3A2</t>
  </si>
  <si>
    <t>C4</t>
  </si>
  <si>
    <t>C4A1</t>
  </si>
  <si>
    <t>C4A2</t>
  </si>
  <si>
    <t>C4A3</t>
  </si>
  <si>
    <t>C5</t>
  </si>
  <si>
    <t>C5A1</t>
  </si>
  <si>
    <t>C6</t>
  </si>
  <si>
    <t>C6A1</t>
  </si>
  <si>
    <t>C6A2</t>
  </si>
  <si>
    <t>C6A3</t>
  </si>
  <si>
    <t>C6A4</t>
  </si>
  <si>
    <t>C6A5</t>
  </si>
  <si>
    <t>C6A6</t>
  </si>
  <si>
    <t>C6A7</t>
  </si>
  <si>
    <t>C6A8</t>
  </si>
  <si>
    <t>C6A9</t>
  </si>
  <si>
    <t>C6A10</t>
  </si>
  <si>
    <t>Porcentaje de cumplimiento en el saneamiento de las aguas residuales generadas en la cabecera municipal</t>
  </si>
  <si>
    <t>Porcentaje de solución en  puntos de encharcamiento</t>
  </si>
  <si>
    <t>Vigilancia de la calidad del agua en pozos, potabilizadoras y PTAR's</t>
  </si>
  <si>
    <t xml:space="preserve">A= Eventos solucionados / B= Eventos reportados </t>
  </si>
  <si>
    <t xml:space="preserve"> 3 HRS </t>
  </si>
  <si>
    <t>A= Colonias con servicios con continuidad / B= Colonias programadas para mejora</t>
  </si>
  <si>
    <t xml:space="preserve">A= Hora promedio de inicio de encharcamiento /B=  Hora en la cual el agua ha sido desalojada </t>
  </si>
  <si>
    <t>A= Análisis  en PTAR´s, pozos, potabilizadoras y usuarios no domestico realizados / B= Análisis  en PTAR´s, pozos, potabilizadoras y usuarios no domestico programados</t>
  </si>
  <si>
    <t xml:space="preserve">A= Padrón de usuarios en un periodo determinado / B= Usuarios actualizados </t>
  </si>
  <si>
    <t>A= Importes cobrados en cartera vencida / B= Importes de adeudos con un periodo mayor a cuatro meses</t>
  </si>
  <si>
    <t xml:space="preserve">A= Comunidades rurales atendidas / B= Comunidades rurales que presentan con necesidad de atención </t>
  </si>
  <si>
    <t>A= Auditorias realizadas / B= Auditorias programadas</t>
  </si>
  <si>
    <t>A= Ingresos propios / B= Ingresos totales</t>
  </si>
  <si>
    <t>A= Contratos y/o convenios realizados / B= Contratos y/o convenios susceptibles de ser suscritos</t>
  </si>
  <si>
    <t>A= Seguimiento integrado / B= Seguimiento programado</t>
  </si>
  <si>
    <t>A= Productos informativos realizados / B= Productos informativos programados</t>
  </si>
  <si>
    <t>---</t>
  </si>
  <si>
    <t xml:space="preserve">A= Acciones realizadas / B= solicitud de atención en comunidades </t>
  </si>
  <si>
    <t xml:space="preserve">A= Metas alcanzadas /B= metas programadas </t>
  </si>
  <si>
    <t>A= Acciones terminadas del programa obra / B= Totalidad de acciones registradas en el programa obra</t>
  </si>
  <si>
    <t>Porcentaje</t>
  </si>
  <si>
    <t xml:space="preserve">Porcentaje </t>
  </si>
  <si>
    <t xml:space="preserve">Horas </t>
  </si>
  <si>
    <t>Metros cúbicos</t>
  </si>
  <si>
    <t>A= Número de horas de servicio continuo medido en los domicilios de los puntos críticos de las colonias (horas) / B= Horas del día</t>
  </si>
  <si>
    <t>A=Puntos de encharcamiento atendidos/resueltos - B=Puntos de encharcamiento programados para atender</t>
  </si>
  <si>
    <t>Puntos</t>
  </si>
  <si>
    <t>Muestreos</t>
  </si>
  <si>
    <t>kg/cm2</t>
  </si>
  <si>
    <t>Folios</t>
  </si>
  <si>
    <t>Sistemas de cloración</t>
  </si>
  <si>
    <t>Colonias</t>
  </si>
  <si>
    <t>A-B</t>
  </si>
  <si>
    <t>Análisis</t>
  </si>
  <si>
    <t>Mantenimientos</t>
  </si>
  <si>
    <t>Pesos</t>
  </si>
  <si>
    <t>Usuarios</t>
  </si>
  <si>
    <t>A= Medidores instalados en un periodo / B= Totalidad de cuentas de agua potable</t>
  </si>
  <si>
    <t>Medidores/Cuentas</t>
  </si>
  <si>
    <t>Metas</t>
  </si>
  <si>
    <t>Auditorias</t>
  </si>
  <si>
    <t>Solicitudes</t>
  </si>
  <si>
    <t>Obras</t>
  </si>
  <si>
    <t>Porcentaje de cumplimiento de obligaciones financieras - Cuenta Pública</t>
  </si>
  <si>
    <t xml:space="preserve">A=Obligación financiera rendida/B=Obligación financiera establecida por la normatividad </t>
  </si>
  <si>
    <t>Cuenta Pública</t>
  </si>
  <si>
    <t>N/A</t>
  </si>
  <si>
    <t>Litros/habitante/día</t>
  </si>
  <si>
    <t>Subgerencia de Servicios de Agua</t>
  </si>
  <si>
    <t>Subgerencia de Calidad del Agua y PTAR</t>
  </si>
  <si>
    <t>Subgerencia de Drenaje y Alcantarillado</t>
  </si>
  <si>
    <t>Gerencia de Comercialización</t>
  </si>
  <si>
    <t>Gerencia de Atención a Comunidades Rurales</t>
  </si>
  <si>
    <t>Consejo Directivo</t>
  </si>
  <si>
    <t>Órgano Interno de Control</t>
  </si>
  <si>
    <t>Unidad de Transparencia</t>
  </si>
  <si>
    <t>Gerencia de Ingeniería y Proyectos</t>
  </si>
  <si>
    <t xml:space="preserve">Gerencia de Administración y Finanzas </t>
  </si>
  <si>
    <t>Coordinación Jurídica</t>
  </si>
  <si>
    <t>Coordinación de Desarrollo Institucional y Sistemas de Gestión</t>
  </si>
  <si>
    <t>Coordinación Comunicación Social y Vinculación</t>
  </si>
  <si>
    <t>A= Metros cúbicos / B = Cuentas en los giros domésticos y mixto</t>
  </si>
  <si>
    <t>A=Volumen de agua saneado en plantas / B= Volumen de agua residual generado en la cabecera municipal</t>
  </si>
  <si>
    <t>A= Muestreos realizados / B= Muestreos programados</t>
  </si>
  <si>
    <t xml:space="preserve">A= Presión medida en la toma domiciliaria / B= Parámetro deseable de presión en toma </t>
  </si>
  <si>
    <t xml:space="preserve">A= Sistemas de desinfección actualizados / B= Sistemas de desinfección sujetos de mantenimiento </t>
  </si>
  <si>
    <t xml:space="preserve">A= Mantenimientos preventivos realizados/ B= Mantenimientos preventivos programados </t>
  </si>
  <si>
    <t>A= Importes cobrados por servicio de agua potable a un periodo determinado / B=  Importes facturado por servicio de agua potable a un periodo determinado</t>
  </si>
  <si>
    <t xml:space="preserve">A=Solicitudes respondidas en tiempo / B= Solicitudes recibidas </t>
  </si>
  <si>
    <t>JUNTA DE AGUA POTABLE, DRENAJE, ALCANTARILLADO Y SANEAMIENTO DEL MUNICIPIO DE IRAPUATO, GTO.
INDICADORES DE RESULTADOS
DEL 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</si>
</sst>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_-* #,##0_-;\-* #,##0_-;_-* &quot;-&quot;??_-;_-@_-"/>
  </numFmts>
  <fonts count="20"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color rgb="FF000000"/>
      <name val="Arial"/>
      <family val="2"/>
    </font>
    <font>
      <sz val="10"/>
      <color theme="1"/>
      <name val="Arial"/>
      <family val="2"/>
    </font>
    <font>
      <sz val="8"/>
      <name val="Arial"/>
      <family val="2"/>
    </font>
    <font>
      <sz val="8"/>
      <color theme="1"/>
      <name val="Calibri Light"/>
      <family val="2"/>
    </font>
    <font>
      <sz val="8"/>
      <name val="Calibri Light"/>
      <family val="2"/>
    </font>
    <font>
      <b/>
      <sz val="8"/>
      <color theme="1"/>
      <name val="Calibri Light"/>
      <family val="2"/>
    </font>
    <font>
      <b/>
      <sz val="8"/>
      <name val="Calibri Light"/>
      <family val="2"/>
    </font>
  </fonts>
  <fills count="12">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9" fontId="12" fillId="0" borderId="0" applyFont="0" applyFill="0" applyBorder="0" applyAlignment="0" applyProtection="0"/>
  </cellStyleXfs>
  <cellXfs count="206">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left" vertical="center" wrapText="1"/>
      <protection locked="0"/>
    </xf>
    <xf numFmtId="43" fontId="0" fillId="0" borderId="2" xfId="17"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Alignment="1" applyProtection="1">
      <alignment horizontal="center" wrapText="1"/>
      <protection locked="0"/>
    </xf>
    <xf numFmtId="0" fontId="0" fillId="0" borderId="0" xfId="0" applyAlignment="1">
      <alignment horizontal="center" wrapText="1"/>
    </xf>
    <xf numFmtId="0" fontId="14" fillId="0" borderId="0" xfId="0" applyFont="1" applyProtection="1">
      <protection locked="0"/>
    </xf>
    <xf numFmtId="0" fontId="10" fillId="0" borderId="0" xfId="0" applyFont="1" applyProtection="1">
      <protection locked="0"/>
    </xf>
    <xf numFmtId="0" fontId="14" fillId="0" borderId="0" xfId="0" applyFont="1" applyAlignment="1" applyProtection="1">
      <alignment horizontal="center"/>
      <protection locked="0"/>
    </xf>
    <xf numFmtId="0" fontId="14" fillId="0" borderId="0" xfId="0" applyFont="1" applyAlignment="1" applyProtection="1">
      <alignment horizontal="right"/>
      <protection locked="0"/>
    </xf>
    <xf numFmtId="0" fontId="14" fillId="0" borderId="0" xfId="0" applyFont="1" applyAlignment="1" applyProtection="1">
      <alignment horizontal="left"/>
      <protection locked="0"/>
    </xf>
    <xf numFmtId="0" fontId="0" fillId="0" borderId="2" xfId="0" applyBorder="1" applyAlignment="1" applyProtection="1">
      <alignment horizontal="justify"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horizontal="justify" vertical="center"/>
      <protection locked="0"/>
    </xf>
    <xf numFmtId="43" fontId="10" fillId="0" borderId="2" xfId="17" applyFont="1" applyFill="1" applyBorder="1" applyAlignment="1" applyProtection="1">
      <alignment horizontal="center" vertical="center"/>
      <protection locked="0"/>
    </xf>
    <xf numFmtId="43" fontId="12" fillId="0" borderId="2" xfId="17" applyFont="1" applyFill="1" applyBorder="1" applyAlignment="1" applyProtection="1">
      <alignment horizontal="center" vertical="center"/>
      <protection locked="0"/>
    </xf>
    <xf numFmtId="0" fontId="0" fillId="0" borderId="0" xfId="0" applyAlignment="1" applyProtection="1">
      <alignment horizontal="center"/>
      <protection locked="0"/>
    </xf>
    <xf numFmtId="0" fontId="16" fillId="10" borderId="2" xfId="0" applyFont="1" applyFill="1" applyBorder="1" applyAlignment="1">
      <alignment horizontal="center" vertical="center" wrapText="1"/>
    </xf>
    <xf numFmtId="0" fontId="16" fillId="10" borderId="4" xfId="0" applyFont="1" applyFill="1" applyBorder="1" applyAlignment="1">
      <alignment horizontal="center" vertical="center" wrapText="1"/>
    </xf>
    <xf numFmtId="9" fontId="0" fillId="0" borderId="3" xfId="18" applyFont="1" applyFill="1" applyBorder="1" applyAlignment="1" applyProtection="1">
      <alignment horizontal="center" vertical="center"/>
      <protection locked="0"/>
    </xf>
    <xf numFmtId="0" fontId="16" fillId="10" borderId="2" xfId="0" quotePrefix="1" applyFont="1" applyFill="1" applyBorder="1" applyAlignment="1">
      <alignment horizontal="center" vertical="center" wrapText="1"/>
    </xf>
    <xf numFmtId="0" fontId="16" fillId="10" borderId="4" xfId="0" quotePrefix="1" applyFont="1" applyFill="1" applyBorder="1" applyAlignment="1">
      <alignment horizontal="center" vertical="center" wrapText="1"/>
    </xf>
    <xf numFmtId="0" fontId="12" fillId="10" borderId="3" xfId="18" applyNumberFormat="1" applyFont="1" applyFill="1" applyBorder="1" applyAlignment="1" applyProtection="1">
      <alignment horizontal="center" vertical="center"/>
      <protection locked="0"/>
    </xf>
    <xf numFmtId="9" fontId="12" fillId="10" borderId="3" xfId="18" applyFont="1" applyFill="1" applyBorder="1" applyAlignment="1" applyProtection="1">
      <alignment horizontal="center" vertical="center"/>
      <protection locked="0"/>
    </xf>
    <xf numFmtId="0" fontId="12" fillId="10" borderId="3" xfId="0" applyFont="1" applyFill="1" applyBorder="1" applyAlignment="1" applyProtection="1">
      <alignment horizontal="center" vertical="center"/>
      <protection locked="0"/>
    </xf>
    <xf numFmtId="44" fontId="12" fillId="10" borderId="3" xfId="0" quotePrefix="1" applyNumberFormat="1" applyFont="1" applyFill="1" applyBorder="1" applyAlignment="1" applyProtection="1">
      <alignment horizontal="center" vertical="center"/>
      <protection locked="0"/>
    </xf>
    <xf numFmtId="43" fontId="10" fillId="0" borderId="8" xfId="17" applyFont="1" applyFill="1" applyBorder="1" applyAlignment="1" applyProtection="1">
      <alignment horizontal="center" vertical="center"/>
      <protection locked="0"/>
    </xf>
    <xf numFmtId="43" fontId="0" fillId="0" borderId="6" xfId="17" applyFont="1" applyFill="1" applyBorder="1" applyAlignment="1" applyProtection="1">
      <alignment horizontal="center" vertical="center"/>
      <protection locked="0"/>
    </xf>
    <xf numFmtId="43" fontId="0" fillId="0" borderId="7" xfId="17" applyFont="1" applyFill="1" applyBorder="1" applyAlignment="1" applyProtection="1">
      <alignment horizontal="center" vertical="center"/>
      <protection locked="0"/>
    </xf>
    <xf numFmtId="43" fontId="0" fillId="0" borderId="8" xfId="17" applyFont="1" applyFill="1" applyBorder="1" applyAlignment="1" applyProtection="1">
      <alignment horizontal="center" vertical="center"/>
      <protection locked="0"/>
    </xf>
    <xf numFmtId="43" fontId="12" fillId="0" borderId="6" xfId="17" applyFont="1" applyFill="1" applyBorder="1" applyAlignment="1" applyProtection="1">
      <alignment vertical="center"/>
      <protection locked="0"/>
    </xf>
    <xf numFmtId="43" fontId="12" fillId="0" borderId="8" xfId="17" applyFont="1" applyFill="1" applyBorder="1" applyAlignment="1" applyProtection="1">
      <alignment vertical="center"/>
      <protection locked="0"/>
    </xf>
    <xf numFmtId="165" fontId="15" fillId="0" borderId="2" xfId="17" applyNumberFormat="1" applyFont="1" applyFill="1" applyBorder="1" applyAlignment="1" applyProtection="1">
      <alignment horizontal="right" vertical="center" wrapText="1"/>
      <protection locked="0"/>
    </xf>
    <xf numFmtId="0" fontId="12" fillId="10" borderId="11" xfId="0" applyFont="1" applyFill="1" applyBorder="1" applyAlignment="1" applyProtection="1">
      <alignment horizontal="center" vertical="center"/>
      <protection locked="0"/>
    </xf>
    <xf numFmtId="9" fontId="12" fillId="10" borderId="11" xfId="18" applyFont="1" applyFill="1" applyBorder="1" applyAlignment="1" applyProtection="1">
      <alignment horizontal="center" vertical="center"/>
      <protection locked="0"/>
    </xf>
    <xf numFmtId="3" fontId="15" fillId="0" borderId="2" xfId="0" applyNumberFormat="1" applyFont="1" applyBorder="1" applyAlignment="1" applyProtection="1">
      <alignment horizontal="right" vertical="center" wrapText="1"/>
      <protection locked="0"/>
    </xf>
    <xf numFmtId="165" fontId="15" fillId="0" borderId="2" xfId="17" applyNumberFormat="1" applyFont="1" applyFill="1" applyBorder="1" applyAlignment="1" applyProtection="1">
      <alignment horizontal="center" vertical="center" wrapText="1"/>
      <protection locked="0"/>
    </xf>
    <xf numFmtId="165" fontId="0" fillId="0" borderId="2" xfId="17" applyNumberFormat="1" applyFont="1" applyFill="1" applyBorder="1" applyAlignment="1" applyProtection="1">
      <alignment horizontal="right" vertical="center" wrapText="1"/>
      <protection locked="0"/>
    </xf>
    <xf numFmtId="165" fontId="0" fillId="0" borderId="2" xfId="17" applyNumberFormat="1" applyFont="1" applyFill="1" applyBorder="1" applyAlignment="1" applyProtection="1">
      <alignment horizontal="center" vertical="center" wrapText="1"/>
      <protection locked="0"/>
    </xf>
    <xf numFmtId="3" fontId="0" fillId="0" borderId="2" xfId="18" applyNumberFormat="1" applyFont="1" applyFill="1" applyBorder="1" applyAlignment="1" applyProtection="1">
      <alignment horizontal="right" vertical="center"/>
      <protection locked="0"/>
    </xf>
    <xf numFmtId="9" fontId="15" fillId="0" borderId="3" xfId="18" applyFont="1" applyFill="1" applyBorder="1" applyAlignment="1" applyProtection="1">
      <alignment horizontal="center" vertical="center"/>
      <protection locked="0"/>
    </xf>
    <xf numFmtId="4" fontId="15" fillId="0" borderId="2" xfId="18" applyNumberFormat="1" applyFont="1" applyFill="1" applyBorder="1" applyAlignment="1" applyProtection="1">
      <alignment horizontal="right" vertical="center" wrapText="1"/>
      <protection locked="0"/>
    </xf>
    <xf numFmtId="3" fontId="15" fillId="0" borderId="6" xfId="18" applyNumberFormat="1" applyFont="1" applyFill="1" applyBorder="1" applyAlignment="1" applyProtection="1">
      <alignment horizontal="right" vertical="center" indent="1"/>
      <protection locked="0"/>
    </xf>
    <xf numFmtId="3" fontId="0" fillId="0" borderId="6" xfId="18" applyNumberFormat="1" applyFont="1" applyFill="1" applyBorder="1" applyAlignment="1" applyProtection="1">
      <alignment horizontal="right" vertical="center" indent="1"/>
      <protection locked="0"/>
    </xf>
    <xf numFmtId="3" fontId="0" fillId="0" borderId="6" xfId="18" applyNumberFormat="1" applyFont="1" applyFill="1" applyBorder="1" applyAlignment="1" applyProtection="1">
      <alignment horizontal="right" vertical="center"/>
      <protection locked="0"/>
    </xf>
    <xf numFmtId="0" fontId="16" fillId="10" borderId="6"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8" fillId="10" borderId="2" xfId="0" quotePrefix="1"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vertical="center" wrapText="1"/>
    </xf>
    <xf numFmtId="0" fontId="0" fillId="0" borderId="2" xfId="0" quotePrefix="1" applyBorder="1" applyAlignment="1" applyProtection="1">
      <alignment horizontal="center" vertical="center"/>
      <protection locked="0"/>
    </xf>
    <xf numFmtId="43" fontId="0" fillId="0" borderId="2" xfId="17" applyFont="1" applyFill="1" applyBorder="1" applyAlignment="1" applyProtection="1">
      <alignment horizontal="right" vertical="center"/>
    </xf>
    <xf numFmtId="43" fontId="0" fillId="0" borderId="2" xfId="17" applyFont="1" applyFill="1" applyBorder="1" applyAlignment="1" applyProtection="1">
      <alignment horizontal="right" vertical="center" wrapText="1"/>
      <protection locked="0"/>
    </xf>
    <xf numFmtId="0" fontId="0" fillId="0" borderId="2" xfId="0" applyBorder="1" applyAlignment="1">
      <alignment horizontal="center" vertical="center" wrapText="1"/>
    </xf>
    <xf numFmtId="10" fontId="0" fillId="0" borderId="3" xfId="0" applyNumberFormat="1" applyBorder="1" applyAlignment="1">
      <alignment horizontal="right" vertical="center"/>
    </xf>
    <xf numFmtId="43" fontId="12" fillId="0" borderId="3" xfId="17" applyFont="1" applyFill="1" applyBorder="1" applyAlignment="1" applyProtection="1">
      <alignment horizontal="right" vertical="center"/>
    </xf>
    <xf numFmtId="43" fontId="0" fillId="0" borderId="3" xfId="17" applyFont="1" applyFill="1" applyBorder="1" applyAlignment="1" applyProtection="1">
      <alignment horizontal="right" vertical="center"/>
      <protection locked="0"/>
    </xf>
    <xf numFmtId="10" fontId="12" fillId="0" borderId="3" xfId="18" applyNumberFormat="1" applyFont="1" applyFill="1" applyBorder="1" applyAlignment="1" applyProtection="1">
      <alignment horizontal="right" vertical="center"/>
    </xf>
    <xf numFmtId="1" fontId="0" fillId="0" borderId="3" xfId="18" applyNumberFormat="1" applyFont="1" applyFill="1" applyBorder="1" applyAlignment="1" applyProtection="1">
      <alignment horizontal="right" vertical="center"/>
      <protection locked="0"/>
    </xf>
    <xf numFmtId="1" fontId="0" fillId="0" borderId="3" xfId="18" applyNumberFormat="1" applyFont="1" applyFill="1" applyBorder="1" applyAlignment="1" applyProtection="1">
      <alignment horizontal="right" vertical="center" wrapText="1"/>
      <protection locked="0"/>
    </xf>
    <xf numFmtId="3" fontId="0" fillId="0" borderId="3" xfId="18" applyNumberFormat="1" applyFont="1" applyFill="1" applyBorder="1" applyAlignment="1" applyProtection="1">
      <alignment horizontal="right" vertical="center" wrapText="1"/>
      <protection locked="0"/>
    </xf>
    <xf numFmtId="4" fontId="0" fillId="0" borderId="3" xfId="0" applyNumberFormat="1" applyBorder="1" applyAlignment="1" applyProtection="1">
      <alignment horizontal="right" vertical="center"/>
      <protection locked="0"/>
    </xf>
    <xf numFmtId="4" fontId="0" fillId="0" borderId="3" xfId="0" applyNumberFormat="1" applyBorder="1" applyAlignment="1" applyProtection="1">
      <alignment horizontal="right" vertical="center" indent="1"/>
      <protection locked="0"/>
    </xf>
    <xf numFmtId="43" fontId="0" fillId="0" borderId="3" xfId="17" applyFont="1" applyFill="1" applyBorder="1" applyAlignment="1" applyProtection="1">
      <alignment horizontal="right" vertical="center"/>
    </xf>
    <xf numFmtId="10" fontId="0" fillId="0" borderId="3" xfId="18" applyNumberFormat="1" applyFont="1" applyFill="1" applyBorder="1" applyAlignment="1" applyProtection="1">
      <alignment horizontal="right" vertical="center"/>
    </xf>
    <xf numFmtId="3" fontId="0" fillId="0" borderId="3" xfId="18" applyNumberFormat="1" applyFont="1" applyFill="1" applyBorder="1" applyAlignment="1" applyProtection="1">
      <alignment horizontal="right" vertical="center"/>
      <protection locked="0"/>
    </xf>
    <xf numFmtId="0" fontId="15" fillId="0" borderId="2" xfId="0" quotePrefix="1" applyFont="1" applyBorder="1" applyAlignment="1" applyProtection="1">
      <alignment horizontal="center" vertical="center"/>
      <protection locked="0"/>
    </xf>
    <xf numFmtId="1" fontId="15" fillId="0" borderId="3" xfId="0" applyNumberFormat="1" applyFont="1" applyBorder="1" applyAlignment="1">
      <alignment horizontal="right" vertical="center"/>
    </xf>
    <xf numFmtId="0" fontId="15" fillId="0" borderId="2" xfId="0" applyFont="1" applyBorder="1" applyAlignment="1">
      <alignment horizontal="center" vertical="center" wrapText="1"/>
    </xf>
    <xf numFmtId="0" fontId="15" fillId="0" borderId="6" xfId="0" quotePrefix="1" applyFont="1" applyBorder="1" applyAlignment="1" applyProtection="1">
      <alignment horizontal="center" vertical="center"/>
      <protection locked="0"/>
    </xf>
    <xf numFmtId="1" fontId="15" fillId="0" borderId="11" xfId="0" applyNumberFormat="1" applyFont="1" applyBorder="1" applyAlignment="1">
      <alignment horizontal="right" vertical="center"/>
    </xf>
    <xf numFmtId="1" fontId="0" fillId="0" borderId="11" xfId="18" applyNumberFormat="1" applyFont="1" applyFill="1" applyBorder="1" applyAlignment="1" applyProtection="1">
      <alignment horizontal="right" vertical="center"/>
      <protection locked="0"/>
    </xf>
    <xf numFmtId="1" fontId="0" fillId="0" borderId="11" xfId="18" applyNumberFormat="1" applyFont="1" applyFill="1" applyBorder="1" applyAlignment="1" applyProtection="1">
      <alignment horizontal="right" vertical="center" wrapText="1"/>
      <protection locked="0"/>
    </xf>
    <xf numFmtId="0" fontId="15" fillId="0" borderId="6" xfId="0" applyFont="1" applyBorder="1" applyAlignment="1">
      <alignment horizontal="center" vertical="center" wrapText="1"/>
    </xf>
    <xf numFmtId="10" fontId="0" fillId="0" borderId="6" xfId="18" applyNumberFormat="1" applyFont="1" applyFill="1" applyBorder="1" applyAlignment="1" applyProtection="1">
      <alignment horizontal="right" vertical="center"/>
    </xf>
    <xf numFmtId="10" fontId="0" fillId="0" borderId="2" xfId="18" applyNumberFormat="1" applyFont="1" applyFill="1" applyBorder="1" applyAlignment="1" applyProtection="1">
      <alignment horizontal="right" vertical="center"/>
    </xf>
    <xf numFmtId="3" fontId="0" fillId="0" borderId="2" xfId="0" quotePrefix="1" applyNumberFormat="1" applyBorder="1" applyAlignment="1" applyProtection="1">
      <alignment horizontal="right" vertical="center" wrapText="1"/>
      <protection locked="0"/>
    </xf>
    <xf numFmtId="0" fontId="0" fillId="10" borderId="6" xfId="0" quotePrefix="1" applyFill="1" applyBorder="1" applyAlignment="1" applyProtection="1">
      <alignment horizontal="center" vertical="center"/>
      <protection locked="0"/>
    </xf>
    <xf numFmtId="3" fontId="0" fillId="0" borderId="6" xfId="0" quotePrefix="1" applyNumberFormat="1" applyBorder="1" applyAlignment="1" applyProtection="1">
      <alignment horizontal="right" vertical="center" wrapText="1"/>
      <protection locked="0"/>
    </xf>
    <xf numFmtId="0" fontId="0" fillId="0" borderId="6" xfId="0" applyBorder="1" applyAlignment="1">
      <alignment horizontal="center" vertical="center" wrapText="1"/>
    </xf>
    <xf numFmtId="4" fontId="0" fillId="0" borderId="2" xfId="0" applyNumberFormat="1" applyBorder="1" applyAlignment="1" applyProtection="1">
      <alignment horizontal="right" vertical="center" wrapText="1"/>
      <protection locked="0"/>
    </xf>
    <xf numFmtId="4" fontId="0" fillId="0" borderId="6" xfId="0" applyNumberFormat="1" applyBorder="1" applyAlignment="1" applyProtection="1">
      <alignment horizontal="right" vertical="center" wrapText="1"/>
      <protection locked="0"/>
    </xf>
    <xf numFmtId="3" fontId="0" fillId="0" borderId="6" xfId="18" applyNumberFormat="1" applyFont="1" applyFill="1" applyBorder="1" applyAlignment="1" applyProtection="1">
      <alignment horizontal="right" vertical="center"/>
    </xf>
    <xf numFmtId="3" fontId="0" fillId="0" borderId="2" xfId="0" applyNumberFormat="1" applyBorder="1" applyAlignment="1" applyProtection="1">
      <alignment horizontal="right" vertical="center" wrapText="1"/>
      <protection locked="0"/>
    </xf>
    <xf numFmtId="9" fontId="0" fillId="0" borderId="3" xfId="18" applyFont="1" applyFill="1" applyBorder="1" applyAlignment="1" applyProtection="1">
      <alignment horizontal="right" vertical="center"/>
    </xf>
    <xf numFmtId="0" fontId="0" fillId="0" borderId="3" xfId="0" quotePrefix="1" applyBorder="1" applyAlignment="1" applyProtection="1">
      <alignment horizontal="center" vertical="center"/>
      <protection locked="0"/>
    </xf>
    <xf numFmtId="3" fontId="0" fillId="0" borderId="11" xfId="18" applyNumberFormat="1" applyFont="1" applyFill="1" applyBorder="1" applyAlignment="1" applyProtection="1">
      <alignment horizontal="right" vertical="center"/>
      <protection locked="0"/>
    </xf>
    <xf numFmtId="0" fontId="0" fillId="0" borderId="3" xfId="0" applyBorder="1" applyAlignment="1">
      <alignment horizontal="center" vertical="center" wrapText="1"/>
    </xf>
    <xf numFmtId="44" fontId="12" fillId="10" borderId="3" xfId="0" quotePrefix="1" applyNumberFormat="1" applyFont="1" applyFill="1" applyBorder="1" applyAlignment="1">
      <alignment horizontal="right" vertical="center"/>
    </xf>
    <xf numFmtId="44" fontId="12" fillId="0" borderId="3" xfId="0" quotePrefix="1" applyNumberFormat="1" applyFont="1" applyBorder="1" applyAlignment="1" applyProtection="1">
      <alignment horizontal="right" vertical="center"/>
      <protection locked="0"/>
    </xf>
    <xf numFmtId="44" fontId="12" fillId="0" borderId="3" xfId="0" quotePrefix="1" applyNumberFormat="1" applyFont="1" applyBorder="1" applyAlignment="1" applyProtection="1">
      <alignment horizontal="center" vertical="center"/>
      <protection locked="0"/>
    </xf>
    <xf numFmtId="10" fontId="15" fillId="0" borderId="3" xfId="18" applyNumberFormat="1" applyFont="1" applyFill="1" applyBorder="1" applyAlignment="1" applyProtection="1">
      <alignment horizontal="right" vertical="center"/>
    </xf>
    <xf numFmtId="9" fontId="12" fillId="0" borderId="3" xfId="18" applyFont="1" applyFill="1" applyBorder="1" applyAlignment="1" applyProtection="1">
      <alignment horizontal="center" vertical="center"/>
      <protection locked="0"/>
    </xf>
    <xf numFmtId="3" fontId="12" fillId="0" borderId="3" xfId="0" applyNumberFormat="1" applyFont="1" applyBorder="1" applyAlignment="1" applyProtection="1">
      <alignment horizontal="center" vertical="center"/>
      <protection locked="0"/>
    </xf>
    <xf numFmtId="10" fontId="12" fillId="0" borderId="2" xfId="0" quotePrefix="1" applyNumberFormat="1" applyFont="1" applyBorder="1" applyAlignment="1" applyProtection="1">
      <alignment horizontal="center" vertical="center"/>
      <protection locked="0"/>
    </xf>
    <xf numFmtId="10" fontId="12" fillId="0" borderId="3" xfId="0" applyNumberFormat="1" applyFont="1" applyBorder="1" applyAlignment="1" applyProtection="1">
      <alignment horizontal="center" vertical="center"/>
      <protection locked="0"/>
    </xf>
    <xf numFmtId="0" fontId="0" fillId="0" borderId="6"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3" fontId="0" fillId="0" borderId="6" xfId="18" applyNumberFormat="1" applyFont="1" applyFill="1" applyBorder="1" applyAlignment="1" applyProtection="1">
      <alignment horizontal="right" vertical="center"/>
      <protection locked="0"/>
    </xf>
    <xf numFmtId="3" fontId="0" fillId="0" borderId="8" xfId="18" applyNumberFormat="1" applyFont="1" applyFill="1" applyBorder="1" applyAlignment="1" applyProtection="1">
      <alignment horizontal="right" vertical="center"/>
      <protection locked="0"/>
    </xf>
    <xf numFmtId="10" fontId="0" fillId="0" borderId="6" xfId="18" applyNumberFormat="1" applyFont="1" applyFill="1" applyBorder="1" applyAlignment="1" applyProtection="1">
      <alignment horizontal="center" vertical="center"/>
      <protection locked="0"/>
    </xf>
    <xf numFmtId="10" fontId="0" fillId="0" borderId="8" xfId="18"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8" xfId="0" applyBorder="1" applyAlignment="1">
      <alignment horizontal="center" vertical="center"/>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6" fillId="10" borderId="7"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6" fillId="10" borderId="9"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5" borderId="3" xfId="0" applyFont="1" applyFill="1" applyBorder="1" applyAlignment="1">
      <alignment horizontal="center"/>
    </xf>
    <xf numFmtId="0" fontId="3" fillId="6" borderId="4" xfId="8" applyFont="1" applyFill="1" applyBorder="1" applyAlignment="1" applyProtection="1">
      <alignment horizontal="center" vertical="center" wrapText="1"/>
      <protection locked="0"/>
    </xf>
    <xf numFmtId="0" fontId="3" fillId="6" borderId="5"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7" borderId="4" xfId="0" applyFont="1" applyFill="1" applyBorder="1" applyAlignment="1">
      <alignment horizontal="center" wrapText="1"/>
    </xf>
    <xf numFmtId="0" fontId="3" fillId="7" borderId="5" xfId="0" applyFont="1" applyFill="1" applyBorder="1" applyAlignment="1">
      <alignment horizontal="center" wrapText="1"/>
    </xf>
    <xf numFmtId="0" fontId="3" fillId="7" borderId="3" xfId="0" applyFont="1" applyFill="1" applyBorder="1" applyAlignment="1">
      <alignment horizontal="center" wrapText="1"/>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xf numFmtId="43" fontId="10" fillId="0" borderId="6" xfId="17" applyFont="1" applyFill="1" applyBorder="1" applyAlignment="1" applyProtection="1">
      <alignment horizontal="center" vertical="center"/>
      <protection locked="0"/>
    </xf>
    <xf numFmtId="43" fontId="10" fillId="0" borderId="7" xfId="17"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3" fontId="15" fillId="0" borderId="6" xfId="0" quotePrefix="1" applyNumberFormat="1" applyFont="1" applyBorder="1" applyAlignment="1" applyProtection="1">
      <alignment horizontal="right" vertical="center" wrapText="1"/>
      <protection locked="0"/>
    </xf>
    <xf numFmtId="3" fontId="15" fillId="0" borderId="7" xfId="0" quotePrefix="1" applyNumberFormat="1" applyFont="1" applyBorder="1" applyAlignment="1" applyProtection="1">
      <alignment horizontal="right" vertical="center" wrapText="1"/>
      <protection locked="0"/>
    </xf>
    <xf numFmtId="3" fontId="15" fillId="0" borderId="8" xfId="0" quotePrefix="1" applyNumberFormat="1" applyFont="1" applyBorder="1" applyAlignment="1" applyProtection="1">
      <alignment horizontal="right" vertical="center" wrapText="1"/>
      <protection locked="0"/>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9" fontId="0" fillId="0" borderId="6" xfId="18" applyFont="1" applyFill="1" applyBorder="1" applyAlignment="1" applyProtection="1">
      <alignment horizontal="center" vertical="center"/>
      <protection locked="0"/>
    </xf>
    <xf numFmtId="9" fontId="0" fillId="0" borderId="7" xfId="18" applyFont="1" applyFill="1" applyBorder="1" applyAlignment="1" applyProtection="1">
      <alignment horizontal="center" vertical="center"/>
      <protection locked="0"/>
    </xf>
    <xf numFmtId="9" fontId="0" fillId="0" borderId="8" xfId="18" applyFont="1" applyFill="1" applyBorder="1" applyAlignment="1" applyProtection="1">
      <alignment horizontal="center" vertical="center"/>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quotePrefix="1" applyBorder="1" applyAlignment="1" applyProtection="1">
      <alignment horizontal="center" vertical="center"/>
      <protection locked="0"/>
    </xf>
    <xf numFmtId="0" fontId="0" fillId="0" borderId="7" xfId="0" quotePrefix="1" applyBorder="1" applyAlignment="1" applyProtection="1">
      <alignment horizontal="center" vertical="center"/>
      <protection locked="0"/>
    </xf>
    <xf numFmtId="0" fontId="0" fillId="0" borderId="8" xfId="0" quotePrefix="1" applyBorder="1" applyAlignment="1" applyProtection="1">
      <alignment horizontal="center" vertical="center"/>
      <protection locked="0"/>
    </xf>
    <xf numFmtId="9" fontId="0" fillId="0" borderId="6" xfId="18" applyFont="1" applyFill="1" applyBorder="1" applyAlignment="1" applyProtection="1">
      <alignment horizontal="right" vertical="center"/>
    </xf>
    <xf numFmtId="9" fontId="0" fillId="0" borderId="7" xfId="18" applyFont="1" applyFill="1" applyBorder="1" applyAlignment="1" applyProtection="1">
      <alignment horizontal="right" vertical="center"/>
    </xf>
    <xf numFmtId="9" fontId="0" fillId="0" borderId="8" xfId="18" applyFont="1" applyFill="1" applyBorder="1" applyAlignment="1" applyProtection="1">
      <alignment horizontal="right" vertical="center"/>
    </xf>
    <xf numFmtId="3" fontId="0" fillId="0" borderId="6" xfId="18" applyNumberFormat="1" applyFont="1" applyFill="1" applyBorder="1" applyAlignment="1" applyProtection="1">
      <alignment horizontal="right" vertical="center" indent="1"/>
      <protection locked="0"/>
    </xf>
    <xf numFmtId="3" fontId="0" fillId="0" borderId="7" xfId="18" applyNumberFormat="1" applyFont="1" applyFill="1" applyBorder="1" applyAlignment="1" applyProtection="1">
      <alignment horizontal="right" vertical="center" indent="1"/>
      <protection locked="0"/>
    </xf>
    <xf numFmtId="3" fontId="0" fillId="0" borderId="8" xfId="18" applyNumberFormat="1" applyFont="1" applyFill="1" applyBorder="1" applyAlignment="1" applyProtection="1">
      <alignment horizontal="right" vertical="center" indent="1"/>
      <protection locked="0"/>
    </xf>
    <xf numFmtId="3" fontId="0" fillId="11" borderId="6" xfId="18" applyNumberFormat="1" applyFont="1" applyFill="1" applyBorder="1" applyAlignment="1" applyProtection="1">
      <alignment horizontal="right" vertical="center"/>
      <protection locked="0"/>
    </xf>
    <xf numFmtId="3" fontId="0" fillId="11" borderId="7" xfId="18" applyNumberFormat="1" applyFont="1" applyFill="1" applyBorder="1" applyAlignment="1" applyProtection="1">
      <alignment horizontal="right" vertical="center"/>
      <protection locked="0"/>
    </xf>
    <xf numFmtId="3" fontId="0" fillId="11" borderId="8" xfId="18" applyNumberFormat="1" applyFont="1" applyFill="1" applyBorder="1" applyAlignment="1" applyProtection="1">
      <alignment horizontal="right" vertical="center"/>
      <protection locked="0"/>
    </xf>
    <xf numFmtId="0" fontId="15" fillId="0" borderId="6" xfId="0" quotePrefix="1" applyFont="1" applyBorder="1" applyAlignment="1" applyProtection="1">
      <alignment horizontal="center" vertical="center"/>
      <protection locked="0"/>
    </xf>
    <xf numFmtId="0" fontId="15" fillId="0" borderId="7" xfId="0" quotePrefix="1" applyFont="1" applyBorder="1" applyAlignment="1" applyProtection="1">
      <alignment horizontal="center" vertical="center"/>
      <protection locked="0"/>
    </xf>
    <xf numFmtId="0" fontId="15" fillId="0" borderId="8" xfId="0" quotePrefix="1" applyFont="1" applyBorder="1" applyAlignment="1" applyProtection="1">
      <alignment horizontal="center" vertical="center"/>
      <protection locked="0"/>
    </xf>
    <xf numFmtId="10" fontId="0" fillId="0" borderId="6" xfId="18" applyNumberFormat="1" applyFont="1" applyFill="1" applyBorder="1" applyAlignment="1" applyProtection="1">
      <alignment horizontal="right" vertical="center"/>
    </xf>
    <xf numFmtId="10" fontId="0" fillId="0" borderId="8" xfId="18" applyNumberFormat="1" applyFont="1" applyFill="1" applyBorder="1" applyAlignment="1" applyProtection="1">
      <alignment horizontal="right" vertical="center"/>
    </xf>
    <xf numFmtId="9" fontId="12" fillId="0" borderId="6" xfId="18" applyFont="1" applyFill="1" applyBorder="1" applyAlignment="1" applyProtection="1">
      <alignment horizontal="center" vertical="center"/>
      <protection locked="0"/>
    </xf>
    <xf numFmtId="9" fontId="12" fillId="0" borderId="7" xfId="18" applyFont="1" applyFill="1" applyBorder="1" applyAlignment="1" applyProtection="1">
      <alignment horizontal="center" vertical="center"/>
      <protection locked="0"/>
    </xf>
    <xf numFmtId="9" fontId="12" fillId="0" borderId="8" xfId="18" applyFont="1" applyFill="1" applyBorder="1" applyAlignment="1" applyProtection="1">
      <alignment horizontal="center" vertical="center"/>
      <protection locked="0"/>
    </xf>
    <xf numFmtId="0" fontId="18" fillId="10" borderId="2" xfId="0" applyFont="1" applyFill="1" applyBorder="1" applyAlignment="1">
      <alignment horizontal="center" vertical="center" wrapText="1"/>
    </xf>
    <xf numFmtId="0" fontId="19" fillId="10" borderId="2" xfId="0" applyFont="1" applyFill="1" applyBorder="1" applyAlignment="1">
      <alignment horizontal="center" vertical="center" wrapText="1"/>
    </xf>
    <xf numFmtId="10" fontId="0" fillId="0" borderId="7" xfId="18" applyNumberFormat="1" applyFont="1" applyFill="1" applyBorder="1" applyAlignment="1" applyProtection="1">
      <alignment horizontal="right" vertical="center"/>
    </xf>
  </cellXfs>
  <cellStyles count="19">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tabSelected="1" zoomScale="80" zoomScaleNormal="80" workbookViewId="0">
      <pane ySplit="3" topLeftCell="A4" activePane="bottomLeft" state="frozen"/>
      <selection pane="bottomLeft" activeCell="A4" sqref="A4"/>
    </sheetView>
  </sheetViews>
  <sheetFormatPr baseColWidth="10" defaultColWidth="12" defaultRowHeight="10.199999999999999" x14ac:dyDescent="0.2"/>
  <cols>
    <col min="1" max="1" width="15.28515625" customWidth="1"/>
    <col min="2" max="2" width="16.28515625" style="1" customWidth="1"/>
    <col min="3" max="3" width="38.7109375" style="1" customWidth="1"/>
    <col min="4" max="4" width="19.85546875" style="1" customWidth="1"/>
    <col min="5" max="5" width="74" style="1" customWidth="1"/>
    <col min="6" max="10" width="20.28515625" style="1" customWidth="1"/>
    <col min="11" max="11" width="9.42578125" style="1" customWidth="1"/>
    <col min="12" max="12" width="12.7109375" style="1" bestFit="1" customWidth="1"/>
    <col min="13" max="13" width="53.140625" style="1" customWidth="1"/>
    <col min="14" max="15" width="44" style="41" customWidth="1"/>
    <col min="16" max="16" width="14.140625" style="1" customWidth="1"/>
    <col min="17" max="18" width="42.7109375" style="1" customWidth="1"/>
    <col min="19" max="19" width="14" style="1" bestFit="1" customWidth="1"/>
    <col min="20" max="20" width="13.85546875" style="1" customWidth="1"/>
    <col min="21" max="21" width="13" style="1" bestFit="1" customWidth="1"/>
    <col min="22" max="22" width="15.7109375" style="1" customWidth="1"/>
    <col min="23" max="23" width="14.28515625" style="1" customWidth="1"/>
    <col min="24" max="24" width="14.42578125" customWidth="1"/>
  </cols>
  <sheetData>
    <row r="1" spans="1:24" ht="48.75" customHeight="1" x14ac:dyDescent="0.2">
      <c r="A1" s="144" t="s">
        <v>251</v>
      </c>
      <c r="B1" s="145"/>
      <c r="C1" s="145"/>
      <c r="D1" s="145"/>
      <c r="E1" s="145"/>
      <c r="F1" s="145"/>
      <c r="G1" s="145"/>
      <c r="H1" s="145"/>
      <c r="I1" s="145"/>
      <c r="J1" s="145"/>
      <c r="K1" s="145"/>
      <c r="L1" s="145"/>
      <c r="M1" s="145"/>
      <c r="N1" s="145"/>
      <c r="O1" s="145"/>
      <c r="P1" s="145"/>
      <c r="Q1" s="145"/>
      <c r="R1" s="145"/>
      <c r="S1" s="145"/>
      <c r="T1" s="145"/>
      <c r="U1" s="145"/>
      <c r="V1" s="145"/>
      <c r="W1" s="145"/>
      <c r="X1" s="146"/>
    </row>
    <row r="2" spans="1:24" x14ac:dyDescent="0.2">
      <c r="A2" s="147" t="s">
        <v>69</v>
      </c>
      <c r="B2" s="148"/>
      <c r="C2" s="148"/>
      <c r="D2" s="148"/>
      <c r="E2" s="149"/>
      <c r="F2" s="150" t="s">
        <v>2</v>
      </c>
      <c r="G2" s="151"/>
      <c r="H2" s="151"/>
      <c r="I2" s="151"/>
      <c r="J2" s="152"/>
      <c r="K2" s="153" t="s">
        <v>67</v>
      </c>
      <c r="L2" s="154"/>
      <c r="M2" s="155"/>
      <c r="N2" s="156" t="s">
        <v>68</v>
      </c>
      <c r="O2" s="157"/>
      <c r="P2" s="157"/>
      <c r="Q2" s="157"/>
      <c r="R2" s="157"/>
      <c r="S2" s="157"/>
      <c r="T2" s="157"/>
      <c r="U2" s="158"/>
      <c r="V2" s="159" t="s">
        <v>50</v>
      </c>
      <c r="W2" s="160"/>
      <c r="X2" s="160"/>
    </row>
    <row r="3" spans="1:24" ht="61.2" x14ac:dyDescent="0.2">
      <c r="A3" s="17" t="s">
        <v>45</v>
      </c>
      <c r="B3" s="17" t="s">
        <v>44</v>
      </c>
      <c r="C3" s="17" t="s">
        <v>43</v>
      </c>
      <c r="D3" s="17" t="s">
        <v>42</v>
      </c>
      <c r="E3" s="17" t="s">
        <v>41</v>
      </c>
      <c r="F3" s="18" t="s">
        <v>86</v>
      </c>
      <c r="G3" s="18" t="s">
        <v>122</v>
      </c>
      <c r="H3" s="18" t="s">
        <v>85</v>
      </c>
      <c r="I3" s="19" t="s">
        <v>87</v>
      </c>
      <c r="J3" s="19" t="s">
        <v>88</v>
      </c>
      <c r="K3" s="20" t="s">
        <v>40</v>
      </c>
      <c r="L3" s="20" t="s">
        <v>39</v>
      </c>
      <c r="M3" s="20" t="s">
        <v>26</v>
      </c>
      <c r="N3" s="21" t="s">
        <v>38</v>
      </c>
      <c r="O3" s="21"/>
      <c r="P3" s="21" t="s">
        <v>37</v>
      </c>
      <c r="Q3" s="21" t="s">
        <v>36</v>
      </c>
      <c r="R3" s="21" t="s">
        <v>80</v>
      </c>
      <c r="S3" s="21" t="s">
        <v>35</v>
      </c>
      <c r="T3" s="21" t="s">
        <v>34</v>
      </c>
      <c r="U3" s="21" t="s">
        <v>33</v>
      </c>
      <c r="V3" s="22" t="s">
        <v>49</v>
      </c>
      <c r="W3" s="23" t="s">
        <v>31</v>
      </c>
      <c r="X3" s="23" t="s">
        <v>66</v>
      </c>
    </row>
    <row r="4" spans="1:24" x14ac:dyDescent="0.2">
      <c r="A4" s="10">
        <v>1</v>
      </c>
      <c r="B4" s="11">
        <v>2</v>
      </c>
      <c r="C4" s="10">
        <v>3</v>
      </c>
      <c r="D4" s="15">
        <v>4</v>
      </c>
      <c r="E4" s="10">
        <v>5</v>
      </c>
      <c r="F4" s="16">
        <v>6</v>
      </c>
      <c r="G4" s="16">
        <v>7</v>
      </c>
      <c r="H4" s="16">
        <v>8</v>
      </c>
      <c r="I4" s="16">
        <v>9</v>
      </c>
      <c r="J4" s="16">
        <v>10</v>
      </c>
      <c r="K4" s="12">
        <v>11</v>
      </c>
      <c r="L4" s="12">
        <v>12</v>
      </c>
      <c r="M4" s="12">
        <v>13</v>
      </c>
      <c r="N4" s="13">
        <v>14</v>
      </c>
      <c r="O4" s="13"/>
      <c r="P4" s="13">
        <v>15</v>
      </c>
      <c r="Q4" s="13">
        <v>16</v>
      </c>
      <c r="R4" s="13">
        <v>17</v>
      </c>
      <c r="S4" s="13">
        <v>18</v>
      </c>
      <c r="T4" s="13">
        <v>19</v>
      </c>
      <c r="U4" s="13">
        <v>20</v>
      </c>
      <c r="V4" s="24">
        <v>21</v>
      </c>
      <c r="W4" s="24">
        <v>22</v>
      </c>
      <c r="X4" s="24">
        <v>23</v>
      </c>
    </row>
    <row r="5" spans="1:24" ht="45" customHeight="1" x14ac:dyDescent="0.2">
      <c r="A5" s="133" t="s">
        <v>81</v>
      </c>
      <c r="B5" s="135" t="s">
        <v>89</v>
      </c>
      <c r="C5" s="164" t="s">
        <v>90</v>
      </c>
      <c r="D5" s="133" t="s">
        <v>82</v>
      </c>
      <c r="E5" s="125" t="s">
        <v>83</v>
      </c>
      <c r="F5" s="161">
        <f>F10+F15+F20+F24+F29+F32</f>
        <v>543608662.65175009</v>
      </c>
      <c r="G5" s="161">
        <f t="shared" ref="G5:J5" si="0">G10+G15+G20+G24+G29+G32</f>
        <v>1121917127.5227304</v>
      </c>
      <c r="H5" s="161">
        <f t="shared" si="0"/>
        <v>752326290.75</v>
      </c>
      <c r="I5" s="161">
        <f t="shared" si="0"/>
        <v>723353354.95000005</v>
      </c>
      <c r="J5" s="161">
        <f t="shared" si="0"/>
        <v>723353354.95000005</v>
      </c>
      <c r="K5" s="133" t="s">
        <v>91</v>
      </c>
      <c r="L5" s="133" t="s">
        <v>27</v>
      </c>
      <c r="M5" s="164" t="s">
        <v>92</v>
      </c>
      <c r="N5" s="42" t="s">
        <v>123</v>
      </c>
      <c r="O5" s="73" t="s">
        <v>230</v>
      </c>
      <c r="P5" s="127" t="s">
        <v>152</v>
      </c>
      <c r="Q5" s="42" t="s">
        <v>147</v>
      </c>
      <c r="R5" s="42" t="s">
        <v>243</v>
      </c>
      <c r="S5" s="47">
        <v>230</v>
      </c>
      <c r="T5" s="79" t="s">
        <v>228</v>
      </c>
      <c r="U5" s="80">
        <v>213.09436433788485</v>
      </c>
      <c r="V5" s="81">
        <v>3344678</v>
      </c>
      <c r="W5" s="62">
        <v>130798</v>
      </c>
      <c r="X5" s="82" t="s">
        <v>229</v>
      </c>
    </row>
    <row r="6" spans="1:24" ht="20.399999999999999" x14ac:dyDescent="0.2">
      <c r="A6" s="134"/>
      <c r="B6" s="136"/>
      <c r="C6" s="166"/>
      <c r="D6" s="134"/>
      <c r="E6" s="126"/>
      <c r="F6" s="162"/>
      <c r="G6" s="162"/>
      <c r="H6" s="162"/>
      <c r="I6" s="162"/>
      <c r="J6" s="162"/>
      <c r="K6" s="134"/>
      <c r="L6" s="134"/>
      <c r="M6" s="166"/>
      <c r="N6" s="42" t="s">
        <v>182</v>
      </c>
      <c r="O6" s="73" t="s">
        <v>231</v>
      </c>
      <c r="P6" s="128"/>
      <c r="Q6" s="42" t="s">
        <v>149</v>
      </c>
      <c r="R6" s="42" t="s">
        <v>244</v>
      </c>
      <c r="S6" s="48">
        <v>1</v>
      </c>
      <c r="T6" s="79" t="s">
        <v>228</v>
      </c>
      <c r="U6" s="83">
        <v>0.94980007048378645</v>
      </c>
      <c r="V6" s="81">
        <v>34344990</v>
      </c>
      <c r="W6" s="81">
        <v>36160231.049999997</v>
      </c>
      <c r="X6" s="82" t="s">
        <v>205</v>
      </c>
    </row>
    <row r="7" spans="1:24" ht="45" customHeight="1" x14ac:dyDescent="0.2">
      <c r="A7" s="133" t="s">
        <v>81</v>
      </c>
      <c r="B7" s="135" t="s">
        <v>89</v>
      </c>
      <c r="C7" s="164" t="s">
        <v>90</v>
      </c>
      <c r="D7" s="133" t="s">
        <v>82</v>
      </c>
      <c r="E7" s="167" t="s">
        <v>83</v>
      </c>
      <c r="F7" s="52"/>
      <c r="G7" s="52"/>
      <c r="H7" s="52"/>
      <c r="I7" s="52"/>
      <c r="J7" s="52"/>
      <c r="K7" s="133" t="s">
        <v>91</v>
      </c>
      <c r="L7" s="133" t="s">
        <v>28</v>
      </c>
      <c r="M7" s="164" t="s">
        <v>93</v>
      </c>
      <c r="N7" s="42" t="s">
        <v>124</v>
      </c>
      <c r="O7" s="73" t="s">
        <v>230</v>
      </c>
      <c r="P7" s="127" t="s">
        <v>153</v>
      </c>
      <c r="Q7" s="43" t="s">
        <v>148</v>
      </c>
      <c r="R7" s="42" t="s">
        <v>206</v>
      </c>
      <c r="S7" s="47">
        <v>0.6</v>
      </c>
      <c r="T7" s="79" t="s">
        <v>228</v>
      </c>
      <c r="U7" s="84">
        <v>0.54</v>
      </c>
      <c r="V7" s="85">
        <v>12.96</v>
      </c>
      <c r="W7" s="85">
        <v>24</v>
      </c>
      <c r="X7" s="82" t="s">
        <v>204</v>
      </c>
    </row>
    <row r="8" spans="1:24" ht="30.6" x14ac:dyDescent="0.2">
      <c r="A8" s="163"/>
      <c r="B8" s="170"/>
      <c r="C8" s="165"/>
      <c r="D8" s="163"/>
      <c r="E8" s="168"/>
      <c r="F8" s="53"/>
      <c r="G8" s="53"/>
      <c r="H8" s="53"/>
      <c r="I8" s="53"/>
      <c r="J8" s="53"/>
      <c r="K8" s="163"/>
      <c r="L8" s="163"/>
      <c r="M8" s="165"/>
      <c r="N8" s="42" t="s">
        <v>183</v>
      </c>
      <c r="O8" s="73" t="s">
        <v>232</v>
      </c>
      <c r="P8" s="137"/>
      <c r="Q8" s="42" t="s">
        <v>149</v>
      </c>
      <c r="R8" s="42" t="s">
        <v>207</v>
      </c>
      <c r="S8" s="48">
        <v>1</v>
      </c>
      <c r="T8" s="79" t="s">
        <v>228</v>
      </c>
      <c r="U8" s="86">
        <v>0.2857142857142857</v>
      </c>
      <c r="V8" s="87">
        <v>8</v>
      </c>
      <c r="W8" s="88">
        <v>28</v>
      </c>
      <c r="X8" s="82" t="s">
        <v>208</v>
      </c>
    </row>
    <row r="9" spans="1:24" ht="20.399999999999999" x14ac:dyDescent="0.2">
      <c r="A9" s="134"/>
      <c r="B9" s="136"/>
      <c r="C9" s="166"/>
      <c r="D9" s="134"/>
      <c r="E9" s="169"/>
      <c r="F9" s="54"/>
      <c r="G9" s="54"/>
      <c r="H9" s="54"/>
      <c r="I9" s="54"/>
      <c r="J9" s="54"/>
      <c r="K9" s="134"/>
      <c r="L9" s="134"/>
      <c r="M9" s="166"/>
      <c r="N9" s="42" t="s">
        <v>184</v>
      </c>
      <c r="O9" s="73" t="s">
        <v>231</v>
      </c>
      <c r="P9" s="128"/>
      <c r="Q9" s="42" t="s">
        <v>149</v>
      </c>
      <c r="R9" s="42" t="s">
        <v>245</v>
      </c>
      <c r="S9" s="48">
        <v>1</v>
      </c>
      <c r="T9" s="79" t="s">
        <v>228</v>
      </c>
      <c r="U9" s="86">
        <v>0.78202581926514403</v>
      </c>
      <c r="V9" s="87">
        <v>1575</v>
      </c>
      <c r="W9" s="89">
        <v>2014</v>
      </c>
      <c r="X9" s="82" t="s">
        <v>209</v>
      </c>
    </row>
    <row r="10" spans="1:24" ht="30.6" x14ac:dyDescent="0.2">
      <c r="A10" s="25" t="s">
        <v>81</v>
      </c>
      <c r="B10" s="37" t="s">
        <v>89</v>
      </c>
      <c r="C10" s="26" t="s">
        <v>90</v>
      </c>
      <c r="D10" s="25" t="s">
        <v>82</v>
      </c>
      <c r="E10" s="26" t="s">
        <v>83</v>
      </c>
      <c r="F10" s="51">
        <f>SUM(F11:F14)</f>
        <v>105097944.50268203</v>
      </c>
      <c r="G10" s="51">
        <f t="shared" ref="G10:J10" si="1">SUM(G11:G14)</f>
        <v>227599223.02014682</v>
      </c>
      <c r="H10" s="51">
        <f t="shared" si="1"/>
        <v>178825413.22</v>
      </c>
      <c r="I10" s="51">
        <f t="shared" si="1"/>
        <v>169417861.78999999</v>
      </c>
      <c r="J10" s="51">
        <f t="shared" si="1"/>
        <v>169417861.78999999</v>
      </c>
      <c r="K10" s="25" t="s">
        <v>91</v>
      </c>
      <c r="L10" s="25" t="s">
        <v>29</v>
      </c>
      <c r="M10" s="36" t="s">
        <v>94</v>
      </c>
      <c r="N10" s="42" t="s">
        <v>125</v>
      </c>
      <c r="O10" s="73" t="s">
        <v>230</v>
      </c>
      <c r="P10" s="42" t="s">
        <v>154</v>
      </c>
      <c r="Q10" s="43" t="s">
        <v>148</v>
      </c>
      <c r="R10" s="42" t="s">
        <v>246</v>
      </c>
      <c r="S10" s="47">
        <v>0.5</v>
      </c>
      <c r="T10" s="79" t="s">
        <v>228</v>
      </c>
      <c r="U10" s="80">
        <v>0.79</v>
      </c>
      <c r="V10" s="90">
        <v>0.79</v>
      </c>
      <c r="W10" s="91">
        <v>1</v>
      </c>
      <c r="X10" s="82" t="s">
        <v>210</v>
      </c>
    </row>
    <row r="11" spans="1:24" ht="22.5" customHeight="1" x14ac:dyDescent="0.2">
      <c r="A11" s="25"/>
      <c r="B11" s="37"/>
      <c r="C11" s="26"/>
      <c r="D11" s="25"/>
      <c r="E11" s="26"/>
      <c r="F11" s="40">
        <v>25681500.330000002</v>
      </c>
      <c r="G11" s="40">
        <v>22106361.037500001</v>
      </c>
      <c r="H11" s="40">
        <v>20996365.210000005</v>
      </c>
      <c r="I11" s="40">
        <v>20995616.350000005</v>
      </c>
      <c r="J11" s="40">
        <f>I11</f>
        <v>20995616.350000005</v>
      </c>
      <c r="K11" s="25"/>
      <c r="L11" s="25"/>
      <c r="M11" s="36"/>
      <c r="N11" s="42"/>
      <c r="O11" s="73"/>
      <c r="P11" s="42"/>
      <c r="Q11" s="43"/>
      <c r="R11" s="42"/>
      <c r="S11" s="47"/>
      <c r="T11" s="79"/>
      <c r="U11" s="92"/>
      <c r="V11" s="90"/>
      <c r="W11" s="91"/>
      <c r="X11" s="82"/>
    </row>
    <row r="12" spans="1:24" ht="20.399999999999999" x14ac:dyDescent="0.2">
      <c r="A12" s="25" t="s">
        <v>81</v>
      </c>
      <c r="B12" s="37" t="s">
        <v>89</v>
      </c>
      <c r="C12" s="26" t="s">
        <v>90</v>
      </c>
      <c r="D12" s="25" t="s">
        <v>82</v>
      </c>
      <c r="E12" s="26" t="s">
        <v>83</v>
      </c>
      <c r="F12" s="27">
        <v>3657247.5</v>
      </c>
      <c r="G12" s="27">
        <v>76498823.605000004</v>
      </c>
      <c r="H12" s="27">
        <v>40129058.654999994</v>
      </c>
      <c r="I12" s="27">
        <v>31042021.910000004</v>
      </c>
      <c r="J12" s="27">
        <f t="shared" ref="J12:J44" si="2">I12</f>
        <v>31042021.910000004</v>
      </c>
      <c r="K12" s="25" t="s">
        <v>91</v>
      </c>
      <c r="L12" s="25" t="s">
        <v>30</v>
      </c>
      <c r="M12" s="36" t="s">
        <v>95</v>
      </c>
      <c r="N12" s="42" t="s">
        <v>126</v>
      </c>
      <c r="O12" s="73" t="s">
        <v>230</v>
      </c>
      <c r="P12" s="42" t="s">
        <v>155</v>
      </c>
      <c r="Q12" s="43" t="s">
        <v>149</v>
      </c>
      <c r="R12" s="42" t="s">
        <v>185</v>
      </c>
      <c r="S12" s="48">
        <v>0.96</v>
      </c>
      <c r="T12" s="79" t="s">
        <v>228</v>
      </c>
      <c r="U12" s="93">
        <v>0.95880112269446671</v>
      </c>
      <c r="V12" s="94">
        <v>9565</v>
      </c>
      <c r="W12" s="89">
        <v>9976</v>
      </c>
      <c r="X12" s="82" t="s">
        <v>211</v>
      </c>
    </row>
    <row r="13" spans="1:24" ht="20.399999999999999" x14ac:dyDescent="0.2">
      <c r="A13" s="25" t="s">
        <v>81</v>
      </c>
      <c r="B13" s="37" t="s">
        <v>89</v>
      </c>
      <c r="C13" s="26" t="s">
        <v>90</v>
      </c>
      <c r="D13" s="25" t="s">
        <v>82</v>
      </c>
      <c r="E13" s="26" t="s">
        <v>83</v>
      </c>
      <c r="F13" s="27">
        <v>2155628.31</v>
      </c>
      <c r="G13" s="27">
        <v>3170046.89</v>
      </c>
      <c r="H13" s="27">
        <v>2609295.7899999996</v>
      </c>
      <c r="I13" s="27">
        <v>2410873.1499999994</v>
      </c>
      <c r="J13" s="27">
        <f t="shared" si="2"/>
        <v>2410873.1499999994</v>
      </c>
      <c r="K13" s="25" t="s">
        <v>91</v>
      </c>
      <c r="L13" s="25" t="s">
        <v>30</v>
      </c>
      <c r="M13" s="36" t="s">
        <v>96</v>
      </c>
      <c r="N13" s="42" t="s">
        <v>127</v>
      </c>
      <c r="O13" s="73" t="s">
        <v>230</v>
      </c>
      <c r="P13" s="42" t="s">
        <v>156</v>
      </c>
      <c r="Q13" s="43" t="s">
        <v>149</v>
      </c>
      <c r="R13" s="42" t="s">
        <v>247</v>
      </c>
      <c r="S13" s="48">
        <v>1</v>
      </c>
      <c r="T13" s="79" t="s">
        <v>228</v>
      </c>
      <c r="U13" s="93">
        <v>1.5</v>
      </c>
      <c r="V13" s="87">
        <v>84</v>
      </c>
      <c r="W13" s="88">
        <v>56</v>
      </c>
      <c r="X13" s="82" t="s">
        <v>212</v>
      </c>
    </row>
    <row r="14" spans="1:24" ht="30.6" x14ac:dyDescent="0.2">
      <c r="A14" s="25" t="s">
        <v>81</v>
      </c>
      <c r="B14" s="37" t="s">
        <v>89</v>
      </c>
      <c r="C14" s="26" t="s">
        <v>90</v>
      </c>
      <c r="D14" s="25" t="s">
        <v>82</v>
      </c>
      <c r="E14" s="26" t="s">
        <v>83</v>
      </c>
      <c r="F14" s="27">
        <v>73603568.36268203</v>
      </c>
      <c r="G14" s="27">
        <v>125823991.4876468</v>
      </c>
      <c r="H14" s="27">
        <v>115090693.565</v>
      </c>
      <c r="I14" s="27">
        <v>114969350.38</v>
      </c>
      <c r="J14" s="27">
        <f t="shared" si="2"/>
        <v>114969350.38</v>
      </c>
      <c r="K14" s="25" t="s">
        <v>91</v>
      </c>
      <c r="L14" s="25" t="s">
        <v>30</v>
      </c>
      <c r="M14" s="36" t="s">
        <v>97</v>
      </c>
      <c r="N14" s="42" t="s">
        <v>128</v>
      </c>
      <c r="O14" s="73" t="s">
        <v>230</v>
      </c>
      <c r="P14" s="42" t="s">
        <v>157</v>
      </c>
      <c r="Q14" s="43" t="s">
        <v>149</v>
      </c>
      <c r="R14" s="42" t="s">
        <v>187</v>
      </c>
      <c r="S14" s="48">
        <v>1</v>
      </c>
      <c r="T14" s="79" t="s">
        <v>228</v>
      </c>
      <c r="U14" s="93">
        <v>1.1238938053097345</v>
      </c>
      <c r="V14" s="87">
        <v>127</v>
      </c>
      <c r="W14" s="88">
        <v>113</v>
      </c>
      <c r="X14" s="82" t="s">
        <v>213</v>
      </c>
    </row>
    <row r="15" spans="1:24" ht="20.399999999999999" x14ac:dyDescent="0.2">
      <c r="A15" s="25" t="s">
        <v>81</v>
      </c>
      <c r="B15" s="37" t="s">
        <v>89</v>
      </c>
      <c r="C15" s="26" t="s">
        <v>90</v>
      </c>
      <c r="D15" s="25" t="s">
        <v>82</v>
      </c>
      <c r="E15" s="26" t="s">
        <v>83</v>
      </c>
      <c r="F15" s="39">
        <f>SUM(F16:F19)</f>
        <v>139412742.229</v>
      </c>
      <c r="G15" s="39">
        <f t="shared" ref="G15:J15" si="3">SUM(G16:G19)</f>
        <v>372289698.27724999</v>
      </c>
      <c r="H15" s="39">
        <f t="shared" si="3"/>
        <v>214471362.17000008</v>
      </c>
      <c r="I15" s="39">
        <f t="shared" si="3"/>
        <v>204116673.16000003</v>
      </c>
      <c r="J15" s="39">
        <f t="shared" si="3"/>
        <v>204116673.16000003</v>
      </c>
      <c r="K15" s="25" t="s">
        <v>91</v>
      </c>
      <c r="L15" s="25" t="s">
        <v>29</v>
      </c>
      <c r="M15" s="36" t="s">
        <v>98</v>
      </c>
      <c r="N15" s="42" t="s">
        <v>129</v>
      </c>
      <c r="O15" s="73" t="s">
        <v>232</v>
      </c>
      <c r="P15" s="42" t="s">
        <v>158</v>
      </c>
      <c r="Q15" s="43" t="s">
        <v>214</v>
      </c>
      <c r="R15" s="42" t="s">
        <v>188</v>
      </c>
      <c r="S15" s="49" t="s">
        <v>186</v>
      </c>
      <c r="T15" s="95" t="s">
        <v>228</v>
      </c>
      <c r="U15" s="96">
        <v>3</v>
      </c>
      <c r="V15" s="87">
        <v>3</v>
      </c>
      <c r="W15" s="88">
        <v>0</v>
      </c>
      <c r="X15" s="97" t="s">
        <v>204</v>
      </c>
    </row>
    <row r="16" spans="1:24" ht="22.5" customHeight="1" x14ac:dyDescent="0.2">
      <c r="A16" s="25"/>
      <c r="B16" s="37"/>
      <c r="C16" s="26"/>
      <c r="D16" s="25"/>
      <c r="E16" s="26"/>
      <c r="F16" s="40">
        <v>17042212.399999999</v>
      </c>
      <c r="G16" s="40">
        <v>18298377.319999993</v>
      </c>
      <c r="H16" s="40">
        <v>17092418.52</v>
      </c>
      <c r="I16" s="40">
        <v>17092418.52</v>
      </c>
      <c r="J16" s="40">
        <f t="shared" si="2"/>
        <v>17092418.52</v>
      </c>
      <c r="K16" s="25"/>
      <c r="L16" s="25"/>
      <c r="M16" s="36"/>
      <c r="N16" s="70"/>
      <c r="O16" s="73"/>
      <c r="P16" s="42"/>
      <c r="Q16" s="71"/>
      <c r="R16" s="70"/>
      <c r="S16" s="58"/>
      <c r="T16" s="98"/>
      <c r="U16" s="99"/>
      <c r="V16" s="100"/>
      <c r="W16" s="101"/>
      <c r="X16" s="102"/>
    </row>
    <row r="17" spans="1:24" ht="20.399999999999999" x14ac:dyDescent="0.2">
      <c r="A17" s="25" t="s">
        <v>81</v>
      </c>
      <c r="B17" s="37" t="s">
        <v>89</v>
      </c>
      <c r="C17" s="26" t="s">
        <v>90</v>
      </c>
      <c r="D17" s="25" t="s">
        <v>82</v>
      </c>
      <c r="E17" s="26" t="s">
        <v>83</v>
      </c>
      <c r="F17" s="27">
        <v>102258423.5985</v>
      </c>
      <c r="G17" s="27">
        <v>342668554.88325</v>
      </c>
      <c r="H17" s="27">
        <v>187180556.86000004</v>
      </c>
      <c r="I17" s="27">
        <v>177091725.095</v>
      </c>
      <c r="J17" s="27">
        <f t="shared" si="2"/>
        <v>177091725.095</v>
      </c>
      <c r="K17" s="25" t="s">
        <v>91</v>
      </c>
      <c r="L17" s="25" t="s">
        <v>30</v>
      </c>
      <c r="M17" s="36" t="s">
        <v>99</v>
      </c>
      <c r="N17" s="127" t="s">
        <v>130</v>
      </c>
      <c r="O17" s="203" t="s">
        <v>232</v>
      </c>
      <c r="P17" s="42" t="s">
        <v>159</v>
      </c>
      <c r="Q17" s="141" t="s">
        <v>149</v>
      </c>
      <c r="R17" s="127" t="s">
        <v>151</v>
      </c>
      <c r="S17" s="200">
        <v>0.95</v>
      </c>
      <c r="T17" s="195" t="s">
        <v>228</v>
      </c>
      <c r="U17" s="198">
        <f>+V17/W17</f>
        <v>0.97666986257590283</v>
      </c>
      <c r="V17" s="171">
        <v>6112</v>
      </c>
      <c r="W17" s="171">
        <v>6258</v>
      </c>
      <c r="X17" s="174" t="s">
        <v>202</v>
      </c>
    </row>
    <row r="18" spans="1:24" ht="20.399999999999999" x14ac:dyDescent="0.2">
      <c r="A18" s="25" t="s">
        <v>81</v>
      </c>
      <c r="B18" s="37" t="s">
        <v>89</v>
      </c>
      <c r="C18" s="26" t="s">
        <v>90</v>
      </c>
      <c r="D18" s="25" t="s">
        <v>82</v>
      </c>
      <c r="E18" s="26" t="s">
        <v>83</v>
      </c>
      <c r="F18" s="27">
        <v>2457809.9464999996</v>
      </c>
      <c r="G18" s="27">
        <v>3078947.2764999997</v>
      </c>
      <c r="H18" s="27">
        <v>2890492.58</v>
      </c>
      <c r="I18" s="27">
        <v>2890492.58</v>
      </c>
      <c r="J18" s="27">
        <f t="shared" si="2"/>
        <v>2890492.58</v>
      </c>
      <c r="K18" s="25" t="s">
        <v>91</v>
      </c>
      <c r="L18" s="25" t="s">
        <v>30</v>
      </c>
      <c r="M18" s="36" t="s">
        <v>100</v>
      </c>
      <c r="N18" s="137"/>
      <c r="O18" s="203"/>
      <c r="P18" s="42" t="s">
        <v>160</v>
      </c>
      <c r="Q18" s="142"/>
      <c r="R18" s="137"/>
      <c r="S18" s="201"/>
      <c r="T18" s="196"/>
      <c r="U18" s="205"/>
      <c r="V18" s="172"/>
      <c r="W18" s="172"/>
      <c r="X18" s="175"/>
    </row>
    <row r="19" spans="1:24" ht="20.399999999999999" x14ac:dyDescent="0.2">
      <c r="A19" s="25" t="s">
        <v>81</v>
      </c>
      <c r="B19" s="37" t="s">
        <v>89</v>
      </c>
      <c r="C19" s="26" t="s">
        <v>90</v>
      </c>
      <c r="D19" s="25" t="s">
        <v>82</v>
      </c>
      <c r="E19" s="26" t="s">
        <v>83</v>
      </c>
      <c r="F19" s="27">
        <v>17654296.284000002</v>
      </c>
      <c r="G19" s="27">
        <v>8243818.7974999994</v>
      </c>
      <c r="H19" s="27">
        <v>7307894.21</v>
      </c>
      <c r="I19" s="27">
        <v>7042036.9649999999</v>
      </c>
      <c r="J19" s="27">
        <f t="shared" si="2"/>
        <v>7042036.9649999999</v>
      </c>
      <c r="K19" s="25" t="s">
        <v>91</v>
      </c>
      <c r="L19" s="25" t="s">
        <v>30</v>
      </c>
      <c r="M19" s="36" t="s">
        <v>101</v>
      </c>
      <c r="N19" s="128"/>
      <c r="O19" s="203"/>
      <c r="P19" s="42" t="s">
        <v>161</v>
      </c>
      <c r="Q19" s="143"/>
      <c r="R19" s="128"/>
      <c r="S19" s="202"/>
      <c r="T19" s="197"/>
      <c r="U19" s="199"/>
      <c r="V19" s="173"/>
      <c r="W19" s="173"/>
      <c r="X19" s="176"/>
    </row>
    <row r="20" spans="1:24" ht="40.799999999999997" x14ac:dyDescent="0.2">
      <c r="A20" s="25" t="s">
        <v>81</v>
      </c>
      <c r="B20" s="37" t="s">
        <v>89</v>
      </c>
      <c r="C20" s="26" t="s">
        <v>90</v>
      </c>
      <c r="D20" s="25" t="s">
        <v>82</v>
      </c>
      <c r="E20" s="26" t="s">
        <v>83</v>
      </c>
      <c r="F20" s="39">
        <f>SUM(F21:F23)</f>
        <v>39827400.679999992</v>
      </c>
      <c r="G20" s="39">
        <f t="shared" ref="G20:J20" si="4">SUM(G21:G23)</f>
        <v>35311355.149999999</v>
      </c>
      <c r="H20" s="39">
        <f t="shared" si="4"/>
        <v>30616102.02</v>
      </c>
      <c r="I20" s="39">
        <f t="shared" si="4"/>
        <v>29700221.440000001</v>
      </c>
      <c r="J20" s="39">
        <f t="shared" si="4"/>
        <v>29700221.440000001</v>
      </c>
      <c r="K20" s="25" t="s">
        <v>91</v>
      </c>
      <c r="L20" s="25" t="s">
        <v>29</v>
      </c>
      <c r="M20" s="36" t="s">
        <v>102</v>
      </c>
      <c r="N20" s="42" t="s">
        <v>131</v>
      </c>
      <c r="O20" s="73" t="s">
        <v>231</v>
      </c>
      <c r="P20" s="42" t="s">
        <v>162</v>
      </c>
      <c r="Q20" s="43" t="s">
        <v>149</v>
      </c>
      <c r="R20" s="42" t="s">
        <v>189</v>
      </c>
      <c r="S20" s="121">
        <v>1</v>
      </c>
      <c r="T20" s="79" t="s">
        <v>228</v>
      </c>
      <c r="U20" s="104">
        <f>V20/W20</f>
        <v>0.81016498500136347</v>
      </c>
      <c r="V20" s="105">
        <v>23767</v>
      </c>
      <c r="W20" s="105">
        <v>29336</v>
      </c>
      <c r="X20" s="82" t="s">
        <v>215</v>
      </c>
    </row>
    <row r="21" spans="1:24" ht="22.5" customHeight="1" x14ac:dyDescent="0.2">
      <c r="A21" s="25"/>
      <c r="B21" s="37"/>
      <c r="C21" s="26"/>
      <c r="D21" s="25"/>
      <c r="E21" s="26"/>
      <c r="F21" s="40">
        <v>10389895.969999999</v>
      </c>
      <c r="G21" s="40">
        <v>9709987.4999999981</v>
      </c>
      <c r="H21" s="40">
        <v>8948384.9899999984</v>
      </c>
      <c r="I21" s="40">
        <v>8948384.9899999984</v>
      </c>
      <c r="J21" s="40">
        <f t="shared" si="2"/>
        <v>8948384.9899999984</v>
      </c>
      <c r="K21" s="25"/>
      <c r="L21" s="25"/>
      <c r="M21" s="36"/>
      <c r="N21" s="70"/>
      <c r="O21" s="73"/>
      <c r="P21" s="42"/>
      <c r="Q21" s="71"/>
      <c r="R21" s="70"/>
      <c r="S21" s="59"/>
      <c r="T21" s="106"/>
      <c r="U21" s="103"/>
      <c r="V21" s="107"/>
      <c r="W21" s="107"/>
      <c r="X21" s="108"/>
    </row>
    <row r="22" spans="1:24" ht="20.399999999999999" x14ac:dyDescent="0.2">
      <c r="A22" s="25" t="s">
        <v>81</v>
      </c>
      <c r="B22" s="37" t="s">
        <v>89</v>
      </c>
      <c r="C22" s="26" t="s">
        <v>90</v>
      </c>
      <c r="D22" s="25" t="s">
        <v>82</v>
      </c>
      <c r="E22" s="26" t="s">
        <v>83</v>
      </c>
      <c r="F22" s="27">
        <v>25591152.369999997</v>
      </c>
      <c r="G22" s="27">
        <v>19341898.66</v>
      </c>
      <c r="H22" s="27">
        <v>16329053.230000002</v>
      </c>
      <c r="I22" s="27">
        <v>15616531.540000003</v>
      </c>
      <c r="J22" s="27">
        <f t="shared" si="2"/>
        <v>15616531.540000003</v>
      </c>
      <c r="K22" s="25" t="s">
        <v>91</v>
      </c>
      <c r="L22" s="25" t="s">
        <v>30</v>
      </c>
      <c r="M22" s="36" t="s">
        <v>103</v>
      </c>
      <c r="N22" s="127" t="s">
        <v>132</v>
      </c>
      <c r="O22" s="203" t="s">
        <v>231</v>
      </c>
      <c r="P22" s="42" t="s">
        <v>163</v>
      </c>
      <c r="Q22" s="127" t="s">
        <v>149</v>
      </c>
      <c r="R22" s="127" t="s">
        <v>248</v>
      </c>
      <c r="S22" s="200">
        <v>1</v>
      </c>
      <c r="T22" s="183" t="s">
        <v>228</v>
      </c>
      <c r="U22" s="198">
        <f>+V22/W22</f>
        <v>1</v>
      </c>
      <c r="V22" s="129">
        <v>4620</v>
      </c>
      <c r="W22" s="129">
        <v>4620</v>
      </c>
      <c r="X22" s="131" t="s">
        <v>216</v>
      </c>
    </row>
    <row r="23" spans="1:24" ht="30.6" x14ac:dyDescent="0.2">
      <c r="A23" s="25" t="s">
        <v>81</v>
      </c>
      <c r="B23" s="37" t="s">
        <v>89</v>
      </c>
      <c r="C23" s="26" t="s">
        <v>90</v>
      </c>
      <c r="D23" s="25" t="s">
        <v>82</v>
      </c>
      <c r="E23" s="26" t="s">
        <v>83</v>
      </c>
      <c r="F23" s="27">
        <v>3846352.34</v>
      </c>
      <c r="G23" s="27">
        <v>6259468.9899999993</v>
      </c>
      <c r="H23" s="27">
        <v>5338663.8</v>
      </c>
      <c r="I23" s="27">
        <v>5135304.9099999992</v>
      </c>
      <c r="J23" s="27">
        <f t="shared" si="2"/>
        <v>5135304.9099999992</v>
      </c>
      <c r="K23" s="25" t="s">
        <v>91</v>
      </c>
      <c r="L23" s="25" t="s">
        <v>30</v>
      </c>
      <c r="M23" s="36" t="s">
        <v>104</v>
      </c>
      <c r="N23" s="128"/>
      <c r="O23" s="203"/>
      <c r="P23" s="42" t="s">
        <v>164</v>
      </c>
      <c r="Q23" s="128"/>
      <c r="R23" s="128"/>
      <c r="S23" s="202"/>
      <c r="T23" s="185"/>
      <c r="U23" s="199"/>
      <c r="V23" s="130"/>
      <c r="W23" s="130"/>
      <c r="X23" s="132"/>
    </row>
    <row r="24" spans="1:24" ht="30.6" x14ac:dyDescent="0.2">
      <c r="A24" s="25" t="s">
        <v>81</v>
      </c>
      <c r="B24" s="37" t="s">
        <v>89</v>
      </c>
      <c r="C24" s="26" t="s">
        <v>90</v>
      </c>
      <c r="D24" s="25" t="s">
        <v>82</v>
      </c>
      <c r="E24" s="26" t="s">
        <v>83</v>
      </c>
      <c r="F24" s="39">
        <f>SUM(F25:F28)</f>
        <v>100272664.58670001</v>
      </c>
      <c r="G24" s="39">
        <f t="shared" ref="G24:J24" si="5">SUM(G25:G28)</f>
        <v>80111621.346500009</v>
      </c>
      <c r="H24" s="39">
        <f t="shared" si="5"/>
        <v>60438259.210000001</v>
      </c>
      <c r="I24" s="39">
        <f t="shared" si="5"/>
        <v>55015097.059999995</v>
      </c>
      <c r="J24" s="39">
        <f t="shared" si="5"/>
        <v>55015097.059999995</v>
      </c>
      <c r="K24" s="25" t="s">
        <v>91</v>
      </c>
      <c r="L24" s="25" t="s">
        <v>29</v>
      </c>
      <c r="M24" s="38" t="s">
        <v>105</v>
      </c>
      <c r="N24" s="42" t="s">
        <v>133</v>
      </c>
      <c r="O24" s="73" t="s">
        <v>233</v>
      </c>
      <c r="P24" s="42" t="s">
        <v>165</v>
      </c>
      <c r="Q24" s="43" t="s">
        <v>149</v>
      </c>
      <c r="R24" s="76" t="s">
        <v>249</v>
      </c>
      <c r="S24" s="121">
        <v>0.55000000000000004</v>
      </c>
      <c r="T24" s="79" t="s">
        <v>228</v>
      </c>
      <c r="U24" s="104">
        <f>V24/W24</f>
        <v>0.58267349112277933</v>
      </c>
      <c r="V24" s="109">
        <v>207322300.90617669</v>
      </c>
      <c r="W24" s="109">
        <v>355812138.47000003</v>
      </c>
      <c r="X24" s="82" t="s">
        <v>217</v>
      </c>
    </row>
    <row r="25" spans="1:24" ht="22.5" customHeight="1" x14ac:dyDescent="0.2">
      <c r="A25" s="25"/>
      <c r="B25" s="37"/>
      <c r="C25" s="26"/>
      <c r="D25" s="25"/>
      <c r="E25" s="26"/>
      <c r="F25" s="40">
        <v>23763628.729999997</v>
      </c>
      <c r="G25" s="40">
        <v>22571852.156500001</v>
      </c>
      <c r="H25" s="40">
        <v>21874044.129999999</v>
      </c>
      <c r="I25" s="40">
        <v>21874044.129999999</v>
      </c>
      <c r="J25" s="40">
        <f t="shared" si="2"/>
        <v>21874044.129999999</v>
      </c>
      <c r="K25" s="25"/>
      <c r="L25" s="25"/>
      <c r="M25" s="36"/>
      <c r="N25" s="42"/>
      <c r="O25" s="73"/>
      <c r="P25" s="42"/>
      <c r="Q25" s="43"/>
      <c r="R25" s="76"/>
      <c r="S25" s="48"/>
      <c r="T25" s="79"/>
      <c r="U25" s="103"/>
      <c r="V25" s="110"/>
      <c r="W25" s="110"/>
      <c r="X25" s="82"/>
    </row>
    <row r="26" spans="1:24" ht="20.399999999999999" x14ac:dyDescent="0.2">
      <c r="A26" s="25" t="s">
        <v>81</v>
      </c>
      <c r="B26" s="37" t="s">
        <v>89</v>
      </c>
      <c r="C26" s="26" t="s">
        <v>90</v>
      </c>
      <c r="D26" s="25" t="s">
        <v>82</v>
      </c>
      <c r="E26" s="26" t="s">
        <v>83</v>
      </c>
      <c r="F26" s="27">
        <v>62091890.750000007</v>
      </c>
      <c r="G26" s="27">
        <v>39950600.050000004</v>
      </c>
      <c r="H26" s="27">
        <v>23717568.620000001</v>
      </c>
      <c r="I26" s="27">
        <v>18569505.379999999</v>
      </c>
      <c r="J26" s="27">
        <f t="shared" si="2"/>
        <v>18569505.379999999</v>
      </c>
      <c r="K26" s="25" t="s">
        <v>91</v>
      </c>
      <c r="L26" s="37" t="s">
        <v>30</v>
      </c>
      <c r="M26" s="36" t="s">
        <v>106</v>
      </c>
      <c r="N26" s="42" t="s">
        <v>134</v>
      </c>
      <c r="O26" s="73" t="s">
        <v>233</v>
      </c>
      <c r="P26" s="42" t="s">
        <v>166</v>
      </c>
      <c r="Q26" s="43" t="s">
        <v>150</v>
      </c>
      <c r="R26" s="42" t="s">
        <v>190</v>
      </c>
      <c r="S26" s="122">
        <v>2523</v>
      </c>
      <c r="T26" s="79" t="s">
        <v>228</v>
      </c>
      <c r="U26" s="111">
        <f>+V26+W26</f>
        <v>3488</v>
      </c>
      <c r="V26" s="69">
        <v>3257</v>
      </c>
      <c r="W26" s="69">
        <v>231</v>
      </c>
      <c r="X26" s="82" t="s">
        <v>218</v>
      </c>
    </row>
    <row r="27" spans="1:24" ht="20.399999999999999" x14ac:dyDescent="0.2">
      <c r="A27" s="25" t="s">
        <v>81</v>
      </c>
      <c r="B27" s="37" t="s">
        <v>89</v>
      </c>
      <c r="C27" s="26" t="s">
        <v>90</v>
      </c>
      <c r="D27" s="25" t="s">
        <v>82</v>
      </c>
      <c r="E27" s="26" t="s">
        <v>83</v>
      </c>
      <c r="F27" s="27">
        <v>9817845.1066999994</v>
      </c>
      <c r="G27" s="27">
        <v>12200319.52</v>
      </c>
      <c r="H27" s="27">
        <v>11133051.459999999</v>
      </c>
      <c r="I27" s="27">
        <v>11028838.919999998</v>
      </c>
      <c r="J27" s="27">
        <f t="shared" si="2"/>
        <v>11028838.919999998</v>
      </c>
      <c r="K27" s="25" t="s">
        <v>91</v>
      </c>
      <c r="L27" s="37" t="s">
        <v>30</v>
      </c>
      <c r="M27" s="36" t="s">
        <v>107</v>
      </c>
      <c r="N27" s="42" t="s">
        <v>135</v>
      </c>
      <c r="O27" s="73" t="s">
        <v>233</v>
      </c>
      <c r="P27" s="42" t="s">
        <v>167</v>
      </c>
      <c r="Q27" s="43" t="s">
        <v>149</v>
      </c>
      <c r="R27" s="42" t="s">
        <v>191</v>
      </c>
      <c r="S27" s="123">
        <v>0.05</v>
      </c>
      <c r="T27" s="79" t="s">
        <v>228</v>
      </c>
      <c r="U27" s="93">
        <f>+V27/W27</f>
        <v>1.4469851340584964E-2</v>
      </c>
      <c r="V27" s="109">
        <v>749160.68429999799</v>
      </c>
      <c r="W27" s="109">
        <v>51773903.315700002</v>
      </c>
      <c r="X27" s="82" t="s">
        <v>217</v>
      </c>
    </row>
    <row r="28" spans="1:24" ht="20.399999999999999" x14ac:dyDescent="0.2">
      <c r="A28" s="25" t="s">
        <v>81</v>
      </c>
      <c r="B28" s="37" t="s">
        <v>89</v>
      </c>
      <c r="C28" s="26" t="s">
        <v>90</v>
      </c>
      <c r="D28" s="25" t="s">
        <v>82</v>
      </c>
      <c r="E28" s="26" t="s">
        <v>83</v>
      </c>
      <c r="F28" s="27">
        <v>4599300</v>
      </c>
      <c r="G28" s="27">
        <v>5388849.620000001</v>
      </c>
      <c r="H28" s="27">
        <v>3713595.0000000005</v>
      </c>
      <c r="I28" s="27">
        <v>3542708.6300000004</v>
      </c>
      <c r="J28" s="27">
        <f t="shared" si="2"/>
        <v>3542708.6300000004</v>
      </c>
      <c r="K28" s="25" t="s">
        <v>91</v>
      </c>
      <c r="L28" s="37" t="s">
        <v>30</v>
      </c>
      <c r="M28" s="36" t="s">
        <v>108</v>
      </c>
      <c r="N28" s="42" t="s">
        <v>136</v>
      </c>
      <c r="O28" s="73" t="s">
        <v>233</v>
      </c>
      <c r="P28" s="42" t="s">
        <v>168</v>
      </c>
      <c r="Q28" s="43" t="s">
        <v>149</v>
      </c>
      <c r="R28" s="42" t="s">
        <v>219</v>
      </c>
      <c r="S28" s="124">
        <v>0.1</v>
      </c>
      <c r="T28" s="79" t="s">
        <v>228</v>
      </c>
      <c r="U28" s="93">
        <f>+V28/W28</f>
        <v>8.4562142642190793E-2</v>
      </c>
      <c r="V28" s="112">
        <v>11802</v>
      </c>
      <c r="W28" s="112">
        <v>139566</v>
      </c>
      <c r="X28" s="82" t="s">
        <v>220</v>
      </c>
    </row>
    <row r="29" spans="1:24" ht="30.6" x14ac:dyDescent="0.2">
      <c r="A29" s="25" t="s">
        <v>81</v>
      </c>
      <c r="B29" s="37" t="s">
        <v>89</v>
      </c>
      <c r="C29" s="26" t="s">
        <v>90</v>
      </c>
      <c r="D29" s="25" t="s">
        <v>82</v>
      </c>
      <c r="E29" s="26" t="s">
        <v>83</v>
      </c>
      <c r="F29" s="39">
        <f>SUM(F30:F31)</f>
        <v>0</v>
      </c>
      <c r="G29" s="39">
        <f t="shared" ref="G29:J29" si="6">SUM(G30:G31)</f>
        <v>7544936.6399999997</v>
      </c>
      <c r="H29" s="39">
        <f t="shared" si="6"/>
        <v>2413168.0199999996</v>
      </c>
      <c r="I29" s="39">
        <f t="shared" si="6"/>
        <v>2202183.61</v>
      </c>
      <c r="J29" s="39">
        <f t="shared" si="6"/>
        <v>2202183.61</v>
      </c>
      <c r="K29" s="25" t="s">
        <v>91</v>
      </c>
      <c r="L29" s="37" t="s">
        <v>29</v>
      </c>
      <c r="M29" s="36" t="s">
        <v>109</v>
      </c>
      <c r="N29" s="42" t="s">
        <v>137</v>
      </c>
      <c r="O29" s="73" t="s">
        <v>234</v>
      </c>
      <c r="P29" s="42" t="s">
        <v>169</v>
      </c>
      <c r="Q29" s="43" t="s">
        <v>149</v>
      </c>
      <c r="R29" s="42" t="s">
        <v>192</v>
      </c>
      <c r="S29" s="121">
        <v>1</v>
      </c>
      <c r="T29" s="79" t="s">
        <v>228</v>
      </c>
      <c r="U29" s="93">
        <f>V29/W29</f>
        <v>0.5</v>
      </c>
      <c r="V29" s="62">
        <v>65</v>
      </c>
      <c r="W29" s="63">
        <v>130</v>
      </c>
      <c r="X29" s="82" t="s">
        <v>202</v>
      </c>
    </row>
    <row r="30" spans="1:24" ht="22.5" customHeight="1" x14ac:dyDescent="0.2">
      <c r="A30" s="25"/>
      <c r="B30" s="37"/>
      <c r="C30" s="26"/>
      <c r="D30" s="25"/>
      <c r="E30" s="26"/>
      <c r="F30" s="40"/>
      <c r="G30" s="40">
        <v>1436735.9399999997</v>
      </c>
      <c r="H30" s="40">
        <v>1255026.0899999999</v>
      </c>
      <c r="I30" s="40">
        <v>1255026.0899999999</v>
      </c>
      <c r="J30" s="40">
        <f t="shared" si="2"/>
        <v>1255026.0899999999</v>
      </c>
      <c r="K30" s="25"/>
      <c r="L30" s="25"/>
      <c r="M30" s="36"/>
      <c r="N30" s="42"/>
      <c r="O30" s="73"/>
      <c r="P30" s="42"/>
      <c r="Q30" s="43"/>
      <c r="R30" s="42"/>
      <c r="S30" s="48"/>
      <c r="T30" s="79"/>
      <c r="U30" s="93"/>
      <c r="V30" s="62"/>
      <c r="W30" s="63"/>
      <c r="X30" s="82"/>
    </row>
    <row r="31" spans="1:24" ht="20.399999999999999" x14ac:dyDescent="0.2">
      <c r="A31" s="25" t="s">
        <v>81</v>
      </c>
      <c r="B31" s="37" t="s">
        <v>89</v>
      </c>
      <c r="C31" s="26" t="s">
        <v>90</v>
      </c>
      <c r="D31" s="25" t="s">
        <v>82</v>
      </c>
      <c r="E31" s="26" t="s">
        <v>83</v>
      </c>
      <c r="F31" s="27">
        <v>0</v>
      </c>
      <c r="G31" s="27">
        <v>6108200.7000000002</v>
      </c>
      <c r="H31" s="27">
        <v>1158141.93</v>
      </c>
      <c r="I31" s="27">
        <v>947157.52</v>
      </c>
      <c r="J31" s="27">
        <f t="shared" si="2"/>
        <v>947157.52</v>
      </c>
      <c r="K31" s="25" t="s">
        <v>91</v>
      </c>
      <c r="L31" s="37" t="s">
        <v>30</v>
      </c>
      <c r="M31" s="38" t="s">
        <v>110</v>
      </c>
      <c r="N31" s="42" t="s">
        <v>138</v>
      </c>
      <c r="O31" s="73" t="s">
        <v>234</v>
      </c>
      <c r="P31" s="42" t="s">
        <v>170</v>
      </c>
      <c r="Q31" s="43" t="s">
        <v>149</v>
      </c>
      <c r="R31" s="42" t="s">
        <v>199</v>
      </c>
      <c r="S31" s="121">
        <v>1</v>
      </c>
      <c r="T31" s="79" t="s">
        <v>228</v>
      </c>
      <c r="U31" s="93">
        <f>+V31/W31</f>
        <v>1</v>
      </c>
      <c r="V31" s="62">
        <v>190</v>
      </c>
      <c r="W31" s="63">
        <v>190</v>
      </c>
      <c r="X31" s="82" t="s">
        <v>202</v>
      </c>
    </row>
    <row r="32" spans="1:24" ht="20.399999999999999" x14ac:dyDescent="0.2">
      <c r="A32" s="25" t="s">
        <v>81</v>
      </c>
      <c r="B32" s="37" t="s">
        <v>89</v>
      </c>
      <c r="C32" s="26" t="s">
        <v>90</v>
      </c>
      <c r="D32" s="25" t="s">
        <v>82</v>
      </c>
      <c r="E32" s="26" t="s">
        <v>83</v>
      </c>
      <c r="F32" s="39">
        <f>SUM(F33:F44)</f>
        <v>158997910.653368</v>
      </c>
      <c r="G32" s="39">
        <f t="shared" ref="G32:J32" si="7">SUM(G33:G44)</f>
        <v>399060293.08883357</v>
      </c>
      <c r="H32" s="39">
        <f t="shared" si="7"/>
        <v>265561986.10999998</v>
      </c>
      <c r="I32" s="39">
        <f t="shared" si="7"/>
        <v>262901317.89000002</v>
      </c>
      <c r="J32" s="39">
        <f t="shared" si="7"/>
        <v>262901317.89000002</v>
      </c>
      <c r="K32" s="25" t="s">
        <v>91</v>
      </c>
      <c r="L32" s="37" t="s">
        <v>29</v>
      </c>
      <c r="M32" s="36" t="s">
        <v>111</v>
      </c>
      <c r="N32" s="42" t="s">
        <v>139</v>
      </c>
      <c r="O32" s="73" t="s">
        <v>235</v>
      </c>
      <c r="P32" s="42" t="s">
        <v>171</v>
      </c>
      <c r="Q32" s="43" t="s">
        <v>149</v>
      </c>
      <c r="R32" s="42" t="s">
        <v>200</v>
      </c>
      <c r="S32" s="121">
        <v>1</v>
      </c>
      <c r="T32" s="79" t="s">
        <v>228</v>
      </c>
      <c r="U32" s="113">
        <f>+V32/W32</f>
        <v>0.4642857142857143</v>
      </c>
      <c r="V32" s="69">
        <v>13</v>
      </c>
      <c r="W32" s="69">
        <v>28</v>
      </c>
      <c r="X32" s="82" t="s">
        <v>221</v>
      </c>
    </row>
    <row r="33" spans="1:24" ht="22.5" customHeight="1" x14ac:dyDescent="0.2">
      <c r="A33" s="25"/>
      <c r="B33" s="37"/>
      <c r="C33" s="26"/>
      <c r="D33" s="25"/>
      <c r="E33" s="26"/>
      <c r="F33" s="40">
        <v>48623853.270000003</v>
      </c>
      <c r="G33" s="40">
        <v>51377776.745499998</v>
      </c>
      <c r="H33" s="40">
        <v>46512018.68</v>
      </c>
      <c r="I33" s="40">
        <v>46512018.68</v>
      </c>
      <c r="J33" s="40">
        <f t="shared" si="2"/>
        <v>46512018.68</v>
      </c>
      <c r="K33" s="25"/>
      <c r="L33" s="25"/>
      <c r="M33" s="36"/>
      <c r="N33" s="42"/>
      <c r="O33" s="73"/>
      <c r="P33" s="42"/>
      <c r="Q33" s="43"/>
      <c r="R33" s="42"/>
      <c r="S33" s="48"/>
      <c r="T33" s="114"/>
      <c r="U33" s="113"/>
      <c r="V33" s="115"/>
      <c r="W33" s="115"/>
      <c r="X33" s="116"/>
    </row>
    <row r="34" spans="1:24" ht="20.399999999999999" x14ac:dyDescent="0.2">
      <c r="A34" s="25" t="s">
        <v>81</v>
      </c>
      <c r="B34" s="37" t="s">
        <v>89</v>
      </c>
      <c r="C34" s="26" t="s">
        <v>90</v>
      </c>
      <c r="D34" s="25" t="s">
        <v>82</v>
      </c>
      <c r="E34" s="26" t="s">
        <v>83</v>
      </c>
      <c r="F34" s="40">
        <v>678047.68</v>
      </c>
      <c r="G34" s="40">
        <v>302556.63</v>
      </c>
      <c r="H34" s="40">
        <v>148524.59</v>
      </c>
      <c r="I34" s="40">
        <v>148524.59</v>
      </c>
      <c r="J34" s="40">
        <f t="shared" si="2"/>
        <v>148524.59</v>
      </c>
      <c r="K34" s="25" t="s">
        <v>91</v>
      </c>
      <c r="L34" s="37" t="s">
        <v>30</v>
      </c>
      <c r="M34" s="36" t="s">
        <v>112</v>
      </c>
      <c r="N34" s="45" t="s">
        <v>198</v>
      </c>
      <c r="O34" s="74" t="s">
        <v>198</v>
      </c>
      <c r="P34" s="42" t="s">
        <v>172</v>
      </c>
      <c r="Q34" s="46" t="s">
        <v>198</v>
      </c>
      <c r="R34" s="45" t="s">
        <v>198</v>
      </c>
      <c r="S34" s="50" t="s">
        <v>198</v>
      </c>
      <c r="T34" s="50" t="s">
        <v>198</v>
      </c>
      <c r="U34" s="117" t="s">
        <v>198</v>
      </c>
      <c r="V34" s="118"/>
      <c r="W34" s="119" t="s">
        <v>198</v>
      </c>
      <c r="X34" s="119" t="s">
        <v>198</v>
      </c>
    </row>
    <row r="35" spans="1:24" ht="33.75" customHeight="1" x14ac:dyDescent="0.2">
      <c r="A35" s="25" t="s">
        <v>81</v>
      </c>
      <c r="B35" s="37" t="s">
        <v>89</v>
      </c>
      <c r="C35" s="26" t="s">
        <v>90</v>
      </c>
      <c r="D35" s="25" t="s">
        <v>82</v>
      </c>
      <c r="E35" s="26" t="s">
        <v>83</v>
      </c>
      <c r="F35" s="40">
        <v>158100</v>
      </c>
      <c r="G35" s="40">
        <v>91518.1</v>
      </c>
      <c r="H35" s="40">
        <v>81032.27</v>
      </c>
      <c r="I35" s="40">
        <v>81032.27</v>
      </c>
      <c r="J35" s="40">
        <f t="shared" si="2"/>
        <v>81032.27</v>
      </c>
      <c r="K35" s="25" t="s">
        <v>91</v>
      </c>
      <c r="L35" s="37" t="s">
        <v>30</v>
      </c>
      <c r="M35" s="36" t="s">
        <v>113</v>
      </c>
      <c r="N35" s="42" t="s">
        <v>140</v>
      </c>
      <c r="O35" s="73" t="s">
        <v>236</v>
      </c>
      <c r="P35" s="42" t="s">
        <v>173</v>
      </c>
      <c r="Q35" s="43" t="s">
        <v>149</v>
      </c>
      <c r="R35" s="42" t="s">
        <v>193</v>
      </c>
      <c r="S35" s="44">
        <v>1</v>
      </c>
      <c r="T35" s="79" t="s">
        <v>228</v>
      </c>
      <c r="U35" s="113">
        <f>+V35/W35</f>
        <v>0.61538461538461542</v>
      </c>
      <c r="V35" s="64">
        <v>8</v>
      </c>
      <c r="W35" s="64">
        <v>13</v>
      </c>
      <c r="X35" s="82" t="s">
        <v>222</v>
      </c>
    </row>
    <row r="36" spans="1:24" ht="20.399999999999999" x14ac:dyDescent="0.2">
      <c r="A36" s="25" t="s">
        <v>81</v>
      </c>
      <c r="B36" s="37" t="s">
        <v>89</v>
      </c>
      <c r="C36" s="26" t="s">
        <v>90</v>
      </c>
      <c r="D36" s="25" t="s">
        <v>82</v>
      </c>
      <c r="E36" s="26" t="s">
        <v>83</v>
      </c>
      <c r="F36" s="40">
        <v>0</v>
      </c>
      <c r="G36" s="40">
        <v>0</v>
      </c>
      <c r="H36" s="40"/>
      <c r="I36" s="40"/>
      <c r="J36" s="40">
        <f t="shared" si="2"/>
        <v>0</v>
      </c>
      <c r="K36" s="25" t="s">
        <v>91</v>
      </c>
      <c r="L36" s="37" t="s">
        <v>30</v>
      </c>
      <c r="M36" s="36" t="s">
        <v>114</v>
      </c>
      <c r="N36" s="42" t="s">
        <v>141</v>
      </c>
      <c r="O36" s="73" t="s">
        <v>237</v>
      </c>
      <c r="P36" s="42" t="s">
        <v>174</v>
      </c>
      <c r="Q36" s="42" t="s">
        <v>149</v>
      </c>
      <c r="R36" s="42" t="s">
        <v>250</v>
      </c>
      <c r="S36" s="44">
        <v>1</v>
      </c>
      <c r="T36" s="79" t="s">
        <v>228</v>
      </c>
      <c r="U36" s="113">
        <f>+V36/W36</f>
        <v>0.76056338028169013</v>
      </c>
      <c r="V36" s="68">
        <v>54</v>
      </c>
      <c r="W36" s="69">
        <v>71</v>
      </c>
      <c r="X36" s="82" t="s">
        <v>223</v>
      </c>
    </row>
    <row r="37" spans="1:24" ht="30.6" x14ac:dyDescent="0.2">
      <c r="A37" s="25" t="s">
        <v>81</v>
      </c>
      <c r="B37" s="37" t="s">
        <v>89</v>
      </c>
      <c r="C37" s="26" t="s">
        <v>90</v>
      </c>
      <c r="D37" s="25" t="s">
        <v>82</v>
      </c>
      <c r="E37" s="26" t="s">
        <v>83</v>
      </c>
      <c r="F37" s="40">
        <v>719122.32000000007</v>
      </c>
      <c r="G37" s="40">
        <v>1195286.21</v>
      </c>
      <c r="H37" s="40">
        <v>983992.7</v>
      </c>
      <c r="I37" s="40">
        <v>953992.7</v>
      </c>
      <c r="J37" s="40">
        <f t="shared" si="2"/>
        <v>953992.7</v>
      </c>
      <c r="K37" s="25" t="s">
        <v>91</v>
      </c>
      <c r="L37" s="37" t="s">
        <v>30</v>
      </c>
      <c r="M37" s="36" t="s">
        <v>115</v>
      </c>
      <c r="N37" s="127" t="s">
        <v>142</v>
      </c>
      <c r="O37" s="203" t="s">
        <v>238</v>
      </c>
      <c r="P37" s="42" t="s">
        <v>175</v>
      </c>
      <c r="Q37" s="127" t="s">
        <v>149</v>
      </c>
      <c r="R37" s="138" t="s">
        <v>201</v>
      </c>
      <c r="S37" s="177">
        <v>0.7</v>
      </c>
      <c r="T37" s="183" t="s">
        <v>228</v>
      </c>
      <c r="U37" s="186">
        <f>+V37/W37</f>
        <v>0.22368421052631579</v>
      </c>
      <c r="V37" s="189">
        <v>17</v>
      </c>
      <c r="W37" s="192">
        <v>76</v>
      </c>
      <c r="X37" s="180" t="s">
        <v>224</v>
      </c>
    </row>
    <row r="38" spans="1:24" ht="22.5" customHeight="1" x14ac:dyDescent="0.2">
      <c r="A38" s="25" t="s">
        <v>81</v>
      </c>
      <c r="B38" s="37" t="s">
        <v>89</v>
      </c>
      <c r="C38" s="26" t="s">
        <v>90</v>
      </c>
      <c r="D38" s="25" t="s">
        <v>82</v>
      </c>
      <c r="E38" s="26" t="s">
        <v>83</v>
      </c>
      <c r="F38" s="40">
        <v>479510.36</v>
      </c>
      <c r="G38" s="40">
        <v>7488791.1200000001</v>
      </c>
      <c r="H38" s="40">
        <v>5316493.66</v>
      </c>
      <c r="I38" s="40">
        <v>5184325.78</v>
      </c>
      <c r="J38" s="40">
        <f t="shared" si="2"/>
        <v>5184325.78</v>
      </c>
      <c r="K38" s="25" t="s">
        <v>91</v>
      </c>
      <c r="L38" s="37" t="s">
        <v>30</v>
      </c>
      <c r="M38" s="36" t="s">
        <v>116</v>
      </c>
      <c r="N38" s="137"/>
      <c r="O38" s="203"/>
      <c r="P38" s="42" t="s">
        <v>176</v>
      </c>
      <c r="Q38" s="137"/>
      <c r="R38" s="139"/>
      <c r="S38" s="178"/>
      <c r="T38" s="184"/>
      <c r="U38" s="187"/>
      <c r="V38" s="190"/>
      <c r="W38" s="193"/>
      <c r="X38" s="181"/>
    </row>
    <row r="39" spans="1:24" ht="20.399999999999999" x14ac:dyDescent="0.2">
      <c r="A39" s="25" t="s">
        <v>81</v>
      </c>
      <c r="B39" s="37" t="s">
        <v>89</v>
      </c>
      <c r="C39" s="26" t="s">
        <v>90</v>
      </c>
      <c r="D39" s="25" t="s">
        <v>82</v>
      </c>
      <c r="E39" s="26" t="s">
        <v>83</v>
      </c>
      <c r="F39" s="40">
        <v>25409172.889200002</v>
      </c>
      <c r="G39" s="40">
        <v>43969376.340000004</v>
      </c>
      <c r="H39" s="40">
        <v>18546577.789999999</v>
      </c>
      <c r="I39" s="40">
        <v>17062705.280000001</v>
      </c>
      <c r="J39" s="40">
        <f t="shared" si="2"/>
        <v>17062705.280000001</v>
      </c>
      <c r="K39" s="25" t="s">
        <v>91</v>
      </c>
      <c r="L39" s="37" t="s">
        <v>30</v>
      </c>
      <c r="M39" s="36" t="s">
        <v>117</v>
      </c>
      <c r="N39" s="128"/>
      <c r="O39" s="203"/>
      <c r="P39" s="42" t="s">
        <v>177</v>
      </c>
      <c r="Q39" s="128"/>
      <c r="R39" s="140"/>
      <c r="S39" s="179"/>
      <c r="T39" s="185"/>
      <c r="U39" s="188"/>
      <c r="V39" s="191"/>
      <c r="W39" s="194"/>
      <c r="X39" s="182"/>
    </row>
    <row r="40" spans="1:24" ht="22.5" customHeight="1" x14ac:dyDescent="0.2">
      <c r="A40" s="133" t="s">
        <v>81</v>
      </c>
      <c r="B40" s="135" t="s">
        <v>89</v>
      </c>
      <c r="C40" s="125" t="s">
        <v>90</v>
      </c>
      <c r="D40" s="133" t="s">
        <v>82</v>
      </c>
      <c r="E40" s="125" t="s">
        <v>83</v>
      </c>
      <c r="F40" s="55">
        <v>58860329.120000005</v>
      </c>
      <c r="G40" s="55">
        <v>271879514.79333359</v>
      </c>
      <c r="H40" s="55">
        <v>177558662.91999999</v>
      </c>
      <c r="I40" s="55">
        <v>176622219.09</v>
      </c>
      <c r="J40" s="55">
        <f t="shared" si="2"/>
        <v>176622219.09</v>
      </c>
      <c r="K40" s="133" t="s">
        <v>91</v>
      </c>
      <c r="L40" s="135" t="s">
        <v>30</v>
      </c>
      <c r="M40" s="125" t="s">
        <v>118</v>
      </c>
      <c r="N40" s="72" t="s">
        <v>143</v>
      </c>
      <c r="O40" s="204" t="s">
        <v>239</v>
      </c>
      <c r="P40" s="127" t="s">
        <v>178</v>
      </c>
      <c r="Q40" s="72" t="s">
        <v>149</v>
      </c>
      <c r="R40" s="77" t="s">
        <v>194</v>
      </c>
      <c r="S40" s="65">
        <v>0.85</v>
      </c>
      <c r="T40" s="95" t="s">
        <v>228</v>
      </c>
      <c r="U40" s="120">
        <f>+V40/W40</f>
        <v>0.82061593351851603</v>
      </c>
      <c r="V40" s="66">
        <v>536845341.58087277</v>
      </c>
      <c r="W40" s="66">
        <v>654198047.65314078</v>
      </c>
      <c r="X40" s="97" t="s">
        <v>202</v>
      </c>
    </row>
    <row r="41" spans="1:24" ht="20.399999999999999" x14ac:dyDescent="0.2">
      <c r="A41" s="134"/>
      <c r="B41" s="136"/>
      <c r="C41" s="126"/>
      <c r="D41" s="134"/>
      <c r="E41" s="126"/>
      <c r="F41" s="56"/>
      <c r="G41" s="56"/>
      <c r="H41" s="56"/>
      <c r="I41" s="56"/>
      <c r="J41" s="56">
        <f t="shared" si="2"/>
        <v>0</v>
      </c>
      <c r="K41" s="134"/>
      <c r="L41" s="136"/>
      <c r="M41" s="126"/>
      <c r="N41" s="72" t="s">
        <v>225</v>
      </c>
      <c r="O41" s="204"/>
      <c r="P41" s="128"/>
      <c r="Q41" s="72" t="s">
        <v>149</v>
      </c>
      <c r="R41" s="77" t="s">
        <v>226</v>
      </c>
      <c r="S41" s="65">
        <v>1</v>
      </c>
      <c r="T41" s="95" t="s">
        <v>228</v>
      </c>
      <c r="U41" s="120">
        <f>V41/W41</f>
        <v>1</v>
      </c>
      <c r="V41" s="57">
        <v>4</v>
      </c>
      <c r="W41" s="61">
        <v>4</v>
      </c>
      <c r="X41" s="97" t="s">
        <v>227</v>
      </c>
    </row>
    <row r="42" spans="1:24" ht="33.75" customHeight="1" x14ac:dyDescent="0.2">
      <c r="A42" s="25" t="s">
        <v>81</v>
      </c>
      <c r="B42" s="37" t="s">
        <v>89</v>
      </c>
      <c r="C42" s="26" t="s">
        <v>90</v>
      </c>
      <c r="D42" s="25" t="s">
        <v>82</v>
      </c>
      <c r="E42" s="26" t="s">
        <v>83</v>
      </c>
      <c r="F42" s="40">
        <v>847820.05</v>
      </c>
      <c r="G42" s="40">
        <v>1372820.0499999998</v>
      </c>
      <c r="H42" s="40">
        <v>205575.62</v>
      </c>
      <c r="I42" s="40">
        <v>205575.62</v>
      </c>
      <c r="J42" s="40">
        <f t="shared" si="2"/>
        <v>205575.62</v>
      </c>
      <c r="K42" s="25">
        <v>728</v>
      </c>
      <c r="L42" s="37" t="s">
        <v>30</v>
      </c>
      <c r="M42" s="36" t="s">
        <v>119</v>
      </c>
      <c r="N42" s="72" t="s">
        <v>144</v>
      </c>
      <c r="O42" s="75" t="s">
        <v>240</v>
      </c>
      <c r="P42" s="42" t="s">
        <v>179</v>
      </c>
      <c r="Q42" s="72" t="s">
        <v>149</v>
      </c>
      <c r="R42" s="78" t="s">
        <v>195</v>
      </c>
      <c r="S42" s="65">
        <v>1</v>
      </c>
      <c r="T42" s="95" t="s">
        <v>228</v>
      </c>
      <c r="U42" s="120">
        <f>+V42/W42</f>
        <v>0.88095238095238093</v>
      </c>
      <c r="V42" s="67">
        <v>185</v>
      </c>
      <c r="W42" s="61">
        <v>210</v>
      </c>
      <c r="X42" s="97" t="s">
        <v>203</v>
      </c>
    </row>
    <row r="43" spans="1:24" ht="22.5" customHeight="1" x14ac:dyDescent="0.2">
      <c r="A43" s="25" t="s">
        <v>81</v>
      </c>
      <c r="B43" s="37" t="s">
        <v>89</v>
      </c>
      <c r="C43" s="26" t="s">
        <v>90</v>
      </c>
      <c r="D43" s="25" t="s">
        <v>82</v>
      </c>
      <c r="E43" s="26" t="s">
        <v>83</v>
      </c>
      <c r="F43" s="40">
        <v>20475057.584168002</v>
      </c>
      <c r="G43" s="40">
        <v>17439875.390000001</v>
      </c>
      <c r="H43" s="40">
        <v>12901620.84</v>
      </c>
      <c r="I43" s="40">
        <v>12901620.84</v>
      </c>
      <c r="J43" s="40">
        <f t="shared" si="2"/>
        <v>12901620.84</v>
      </c>
      <c r="K43" s="25">
        <v>107002.99</v>
      </c>
      <c r="L43" s="37" t="s">
        <v>30</v>
      </c>
      <c r="M43" s="36" t="s">
        <v>120</v>
      </c>
      <c r="N43" s="72" t="s">
        <v>145</v>
      </c>
      <c r="O43" s="75" t="s">
        <v>241</v>
      </c>
      <c r="P43" s="42" t="s">
        <v>180</v>
      </c>
      <c r="Q43" s="72" t="s">
        <v>149</v>
      </c>
      <c r="R43" s="78" t="s">
        <v>196</v>
      </c>
      <c r="S43" s="65">
        <v>1</v>
      </c>
      <c r="T43" s="95" t="s">
        <v>228</v>
      </c>
      <c r="U43" s="120">
        <f>V43/W43</f>
        <v>1</v>
      </c>
      <c r="V43" s="60">
        <v>12</v>
      </c>
      <c r="W43" s="60">
        <v>12</v>
      </c>
      <c r="X43" s="97" t="s">
        <v>203</v>
      </c>
    </row>
    <row r="44" spans="1:24" ht="33.75" customHeight="1" x14ac:dyDescent="0.2">
      <c r="A44" s="25" t="s">
        <v>81</v>
      </c>
      <c r="B44" s="37" t="s">
        <v>89</v>
      </c>
      <c r="C44" s="26" t="s">
        <v>90</v>
      </c>
      <c r="D44" s="25" t="s">
        <v>82</v>
      </c>
      <c r="E44" s="26" t="s">
        <v>83</v>
      </c>
      <c r="F44" s="40">
        <v>2746897.38</v>
      </c>
      <c r="G44" s="40">
        <v>3942777.71</v>
      </c>
      <c r="H44" s="40">
        <v>3307487.04</v>
      </c>
      <c r="I44" s="40">
        <v>3229303.04</v>
      </c>
      <c r="J44" s="40">
        <f t="shared" si="2"/>
        <v>3229303.04</v>
      </c>
      <c r="K44" s="25" t="s">
        <v>91</v>
      </c>
      <c r="L44" s="37" t="s">
        <v>30</v>
      </c>
      <c r="M44" s="36" t="s">
        <v>121</v>
      </c>
      <c r="N44" s="72" t="s">
        <v>146</v>
      </c>
      <c r="O44" s="75" t="s">
        <v>242</v>
      </c>
      <c r="P44" s="42" t="s">
        <v>181</v>
      </c>
      <c r="Q44" s="72" t="s">
        <v>149</v>
      </c>
      <c r="R44" s="78" t="s">
        <v>197</v>
      </c>
      <c r="S44" s="65">
        <v>1</v>
      </c>
      <c r="T44" s="95" t="s">
        <v>228</v>
      </c>
      <c r="U44" s="120">
        <f>V44/W44</f>
        <v>4.7823529411764705</v>
      </c>
      <c r="V44" s="60">
        <v>1626</v>
      </c>
      <c r="W44" s="60">
        <v>340</v>
      </c>
      <c r="X44" s="97" t="s">
        <v>202</v>
      </c>
    </row>
    <row r="45" spans="1:24" ht="11.25" customHeight="1" x14ac:dyDescent="0.2">
      <c r="U45" s="28"/>
      <c r="V45" s="29"/>
      <c r="W45" s="29"/>
      <c r="X45" s="30"/>
    </row>
    <row r="46" spans="1:24" ht="12.75" customHeight="1" x14ac:dyDescent="0.25">
      <c r="A46" s="31" t="s">
        <v>84</v>
      </c>
      <c r="B46" s="31"/>
      <c r="C46" s="31"/>
      <c r="N46" s="33"/>
      <c r="O46" s="33"/>
      <c r="P46" s="31"/>
      <c r="Q46" s="31"/>
      <c r="U46" s="32"/>
      <c r="W46" s="29"/>
      <c r="X46" s="30"/>
    </row>
    <row r="47" spans="1:24" ht="12.75" customHeight="1" x14ac:dyDescent="0.25">
      <c r="A47" s="31"/>
      <c r="B47" s="31"/>
      <c r="C47" s="31"/>
      <c r="N47" s="33"/>
      <c r="O47" s="33"/>
      <c r="P47" s="31"/>
      <c r="Q47" s="31"/>
      <c r="U47" s="32"/>
      <c r="W47" s="29"/>
      <c r="X47" s="30"/>
    </row>
    <row r="48" spans="1:24" ht="12.75" customHeight="1" x14ac:dyDescent="0.25">
      <c r="A48" s="31"/>
      <c r="B48" s="31"/>
      <c r="C48" s="31"/>
      <c r="N48" s="33"/>
      <c r="O48" s="33"/>
      <c r="P48" s="31"/>
      <c r="Q48" s="31"/>
      <c r="U48" s="32"/>
      <c r="W48" s="29"/>
      <c r="X48" s="30"/>
    </row>
    <row r="49" spans="1:24" ht="12.75" customHeight="1" x14ac:dyDescent="0.25">
      <c r="A49" s="31"/>
      <c r="B49" s="31"/>
      <c r="C49" s="33"/>
      <c r="F49" s="31"/>
      <c r="N49" s="33"/>
      <c r="O49" s="33"/>
      <c r="P49" s="31"/>
      <c r="R49" s="35"/>
      <c r="T49" s="31"/>
      <c r="U49" s="32"/>
      <c r="W49" s="29"/>
      <c r="X49" s="30"/>
    </row>
    <row r="50" spans="1:24" ht="13.2" x14ac:dyDescent="0.25">
      <c r="A50" s="31"/>
      <c r="B50" s="31"/>
      <c r="C50" s="34"/>
      <c r="F50" s="31"/>
      <c r="N50" s="33"/>
      <c r="O50" s="33"/>
      <c r="P50" s="31"/>
      <c r="Q50" s="34"/>
      <c r="T50" s="31"/>
      <c r="U50" s="32"/>
      <c r="W50" s="29"/>
      <c r="X50" s="30"/>
    </row>
    <row r="51" spans="1:24" ht="13.2" x14ac:dyDescent="0.25">
      <c r="A51" s="31"/>
      <c r="B51" s="31"/>
      <c r="D51" s="35"/>
      <c r="F51" s="31"/>
      <c r="N51" s="33"/>
      <c r="O51" s="33"/>
      <c r="P51" s="31"/>
      <c r="R51" s="35"/>
      <c r="T51" s="31"/>
      <c r="U51" s="32"/>
      <c r="W51" s="29"/>
      <c r="X51" s="30"/>
    </row>
    <row r="52" spans="1:24" ht="13.2" x14ac:dyDescent="0.25">
      <c r="A52" s="31"/>
      <c r="B52" s="31"/>
      <c r="D52" s="35"/>
      <c r="F52" s="31"/>
      <c r="N52" s="33"/>
      <c r="O52" s="33"/>
      <c r="P52" s="31"/>
      <c r="R52" s="35"/>
      <c r="T52" s="31"/>
      <c r="U52" s="32"/>
      <c r="W52" s="29"/>
      <c r="X52" s="30"/>
    </row>
    <row r="53" spans="1:24" ht="13.2" x14ac:dyDescent="0.25">
      <c r="A53" s="31"/>
      <c r="B53" s="31"/>
      <c r="D53" s="35"/>
      <c r="F53" s="31"/>
      <c r="N53" s="33"/>
      <c r="O53" s="33"/>
      <c r="P53" s="31"/>
      <c r="R53" s="35"/>
      <c r="T53" s="31"/>
      <c r="U53" s="32"/>
      <c r="W53" s="29"/>
      <c r="X53" s="30"/>
    </row>
    <row r="54" spans="1:24" ht="13.2" x14ac:dyDescent="0.25">
      <c r="A54" s="31"/>
      <c r="B54" s="31"/>
      <c r="C54" s="31"/>
      <c r="U54" s="28"/>
      <c r="V54" s="29"/>
      <c r="W54" s="29"/>
      <c r="X54" s="30"/>
    </row>
    <row r="55" spans="1:24" ht="13.2" x14ac:dyDescent="0.25">
      <c r="A55" s="31"/>
      <c r="B55" s="31"/>
      <c r="C55" s="31"/>
      <c r="U55" s="28"/>
      <c r="V55" s="29"/>
      <c r="W55" s="29"/>
      <c r="X55" s="30"/>
    </row>
    <row r="56" spans="1:24" ht="13.2" x14ac:dyDescent="0.25">
      <c r="A56" s="31"/>
      <c r="B56" s="31"/>
      <c r="C56" s="31"/>
      <c r="U56" s="28"/>
      <c r="V56" s="29"/>
      <c r="W56" s="29"/>
      <c r="X56" s="30"/>
    </row>
    <row r="57" spans="1:24" ht="13.2" x14ac:dyDescent="0.25">
      <c r="B57" s="31"/>
      <c r="C57" s="31"/>
      <c r="U57" s="28"/>
      <c r="V57" s="29"/>
      <c r="W57" s="29"/>
      <c r="X57" s="30"/>
    </row>
    <row r="58" spans="1:24" ht="13.2" x14ac:dyDescent="0.25">
      <c r="B58" s="31"/>
      <c r="C58" s="31"/>
      <c r="U58" s="28"/>
      <c r="V58" s="29"/>
      <c r="W58" s="29"/>
      <c r="X58" s="30"/>
    </row>
    <row r="59" spans="1:24" ht="13.2" x14ac:dyDescent="0.25">
      <c r="B59" s="31"/>
      <c r="C59" s="31"/>
      <c r="U59" s="28"/>
      <c r="V59" s="29"/>
      <c r="W59" s="29"/>
      <c r="X59" s="30"/>
    </row>
    <row r="60" spans="1:24" ht="13.2" x14ac:dyDescent="0.25">
      <c r="B60" s="31"/>
      <c r="C60" s="31"/>
      <c r="U60" s="28"/>
      <c r="V60" s="29"/>
      <c r="W60" s="29"/>
      <c r="X60" s="30"/>
    </row>
    <row r="61" spans="1:24" ht="13.2" x14ac:dyDescent="0.25">
      <c r="B61" s="31"/>
      <c r="C61" s="31"/>
      <c r="U61" s="28"/>
      <c r="V61" s="29"/>
      <c r="W61" s="29"/>
      <c r="X61" s="30"/>
    </row>
  </sheetData>
  <mergeCells count="69">
    <mergeCell ref="O17:O19"/>
    <mergeCell ref="O22:O23"/>
    <mergeCell ref="O37:O39"/>
    <mergeCell ref="O40:O41"/>
    <mergeCell ref="U17:U19"/>
    <mergeCell ref="R17:R19"/>
    <mergeCell ref="Q22:Q23"/>
    <mergeCell ref="R22:R23"/>
    <mergeCell ref="V17:V19"/>
    <mergeCell ref="W17:W19"/>
    <mergeCell ref="X17:X19"/>
    <mergeCell ref="S37:S39"/>
    <mergeCell ref="X37:X39"/>
    <mergeCell ref="T37:T39"/>
    <mergeCell ref="U37:U39"/>
    <mergeCell ref="V37:V39"/>
    <mergeCell ref="W37:W39"/>
    <mergeCell ref="T17:T19"/>
    <mergeCell ref="T22:T23"/>
    <mergeCell ref="U22:U23"/>
    <mergeCell ref="V22:V23"/>
    <mergeCell ref="S17:S19"/>
    <mergeCell ref="S22:S23"/>
    <mergeCell ref="A5:A6"/>
    <mergeCell ref="L7:L9"/>
    <mergeCell ref="M7:M9"/>
    <mergeCell ref="P7:P9"/>
    <mergeCell ref="E7:E9"/>
    <mergeCell ref="D7:D9"/>
    <mergeCell ref="C7:C9"/>
    <mergeCell ref="B7:B9"/>
    <mergeCell ref="A7:A9"/>
    <mergeCell ref="B5:B6"/>
    <mergeCell ref="K7:K9"/>
    <mergeCell ref="K5:K6"/>
    <mergeCell ref="M5:M6"/>
    <mergeCell ref="P5:P6"/>
    <mergeCell ref="C5:C6"/>
    <mergeCell ref="D5:D6"/>
    <mergeCell ref="E5:E6"/>
    <mergeCell ref="N17:N19"/>
    <mergeCell ref="N22:N23"/>
    <mergeCell ref="Q17:Q19"/>
    <mergeCell ref="A1:X1"/>
    <mergeCell ref="A2:E2"/>
    <mergeCell ref="F2:J2"/>
    <mergeCell ref="K2:M2"/>
    <mergeCell ref="N2:U2"/>
    <mergeCell ref="V2:X2"/>
    <mergeCell ref="L5:L6"/>
    <mergeCell ref="F5:F6"/>
    <mergeCell ref="G5:G6"/>
    <mergeCell ref="H5:H6"/>
    <mergeCell ref="I5:I6"/>
    <mergeCell ref="J5:J6"/>
    <mergeCell ref="M40:M41"/>
    <mergeCell ref="P40:P41"/>
    <mergeCell ref="W22:W23"/>
    <mergeCell ref="X22:X23"/>
    <mergeCell ref="A40:A41"/>
    <mergeCell ref="B40:B41"/>
    <mergeCell ref="C40:C41"/>
    <mergeCell ref="D40:D41"/>
    <mergeCell ref="E40:E41"/>
    <mergeCell ref="K40:K41"/>
    <mergeCell ref="L40:L41"/>
    <mergeCell ref="Q37:Q39"/>
    <mergeCell ref="N37:N39"/>
    <mergeCell ref="R37:R39"/>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0" sqref="B10"/>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5" t="s">
        <v>1</v>
      </c>
    </row>
    <row r="2" spans="1:2" ht="31.2" x14ac:dyDescent="0.2">
      <c r="B2" s="2" t="s">
        <v>71</v>
      </c>
    </row>
    <row r="4" spans="1:2" ht="31.2" x14ac:dyDescent="0.2">
      <c r="A4" s="3" t="s">
        <v>75</v>
      </c>
      <c r="B4" s="3" t="s">
        <v>0</v>
      </c>
    </row>
    <row r="5" spans="1:2" ht="46.8" x14ac:dyDescent="0.2">
      <c r="A5" s="14">
        <v>1</v>
      </c>
      <c r="B5" s="2" t="s">
        <v>72</v>
      </c>
    </row>
    <row r="6" spans="1:2" ht="46.8" x14ac:dyDescent="0.2">
      <c r="A6" s="14">
        <v>2</v>
      </c>
      <c r="B6" s="2" t="s">
        <v>73</v>
      </c>
    </row>
    <row r="7" spans="1:2" ht="31.2" x14ac:dyDescent="0.2">
      <c r="A7" s="14">
        <v>3</v>
      </c>
      <c r="B7" s="2" t="s">
        <v>76</v>
      </c>
    </row>
    <row r="8" spans="1:2" ht="62.4" x14ac:dyDescent="0.2">
      <c r="A8" s="14">
        <v>4</v>
      </c>
      <c r="B8" s="2" t="s">
        <v>74</v>
      </c>
    </row>
    <row r="9" spans="1:2" ht="15.6" x14ac:dyDescent="0.2">
      <c r="A9" s="14">
        <v>5</v>
      </c>
      <c r="B9" s="2" t="s">
        <v>51</v>
      </c>
    </row>
    <row r="10" spans="1:2" ht="78" x14ac:dyDescent="0.2">
      <c r="A10" s="14">
        <v>6</v>
      </c>
      <c r="B10" s="2" t="s">
        <v>70</v>
      </c>
    </row>
    <row r="11" spans="1:2" ht="78" x14ac:dyDescent="0.2">
      <c r="A11" s="14">
        <v>7</v>
      </c>
      <c r="B11" s="2" t="s">
        <v>57</v>
      </c>
    </row>
    <row r="12" spans="1:2" ht="78" x14ac:dyDescent="0.2">
      <c r="A12" s="14">
        <v>8</v>
      </c>
      <c r="B12" s="2" t="s">
        <v>59</v>
      </c>
    </row>
    <row r="13" spans="1:2" ht="78" x14ac:dyDescent="0.2">
      <c r="A13" s="14">
        <v>9</v>
      </c>
      <c r="B13" s="2" t="s">
        <v>58</v>
      </c>
    </row>
    <row r="14" spans="1:2" ht="78" x14ac:dyDescent="0.2">
      <c r="A14" s="14">
        <v>10</v>
      </c>
      <c r="B14" s="2" t="s">
        <v>60</v>
      </c>
    </row>
    <row r="15" spans="1:2" ht="15.6" x14ac:dyDescent="0.2">
      <c r="A15" s="14">
        <v>11</v>
      </c>
      <c r="B15" s="2" t="s">
        <v>77</v>
      </c>
    </row>
    <row r="16" spans="1:2" ht="15.6" x14ac:dyDescent="0.2">
      <c r="A16" s="14">
        <v>12</v>
      </c>
      <c r="B16" s="2" t="s">
        <v>61</v>
      </c>
    </row>
    <row r="17" spans="1:2" ht="15.6" x14ac:dyDescent="0.2">
      <c r="A17" s="14">
        <v>13</v>
      </c>
      <c r="B17" s="2" t="s">
        <v>62</v>
      </c>
    </row>
    <row r="18" spans="1:2" ht="62.4" x14ac:dyDescent="0.2">
      <c r="A18" s="14">
        <v>14</v>
      </c>
      <c r="B18" s="2" t="s">
        <v>78</v>
      </c>
    </row>
    <row r="19" spans="1:2" ht="15.6" x14ac:dyDescent="0.2">
      <c r="A19" s="14">
        <v>15</v>
      </c>
      <c r="B19" s="2" t="s">
        <v>52</v>
      </c>
    </row>
    <row r="20" spans="1:2" ht="15.6" x14ac:dyDescent="0.2">
      <c r="A20" s="14">
        <v>16</v>
      </c>
      <c r="B20" s="2" t="s">
        <v>53</v>
      </c>
    </row>
    <row r="21" spans="1:2" ht="15.6" x14ac:dyDescent="0.2">
      <c r="A21" s="14">
        <v>17</v>
      </c>
      <c r="B21" s="2" t="s">
        <v>63</v>
      </c>
    </row>
    <row r="22" spans="1:2" ht="15.6" x14ac:dyDescent="0.2">
      <c r="A22" s="14">
        <v>18</v>
      </c>
      <c r="B22" s="4" t="s">
        <v>54</v>
      </c>
    </row>
    <row r="23" spans="1:2" ht="15.6" x14ac:dyDescent="0.2">
      <c r="A23" s="14">
        <v>19</v>
      </c>
      <c r="B23" s="4" t="s">
        <v>55</v>
      </c>
    </row>
    <row r="24" spans="1:2" ht="15.6" x14ac:dyDescent="0.2">
      <c r="A24" s="14">
        <v>20</v>
      </c>
      <c r="B24" s="4" t="s">
        <v>56</v>
      </c>
    </row>
    <row r="25" spans="1:2" ht="15.6" x14ac:dyDescent="0.2">
      <c r="A25" s="14">
        <v>21</v>
      </c>
      <c r="B25" s="4" t="s">
        <v>64</v>
      </c>
    </row>
    <row r="26" spans="1:2" ht="15.6" x14ac:dyDescent="0.2">
      <c r="A26" s="14">
        <v>22</v>
      </c>
      <c r="B26" s="4" t="s">
        <v>65</v>
      </c>
    </row>
    <row r="27" spans="1:2" ht="31.2" x14ac:dyDescent="0.2">
      <c r="A27" s="14">
        <v>23</v>
      </c>
      <c r="B27" s="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8"/>
  </cols>
  <sheetData>
    <row r="1" spans="1:4" ht="11.4" x14ac:dyDescent="0.2">
      <c r="A1" s="9" t="s">
        <v>3</v>
      </c>
      <c r="B1" s="9" t="s">
        <v>32</v>
      </c>
      <c r="C1" s="8" t="s">
        <v>27</v>
      </c>
      <c r="D1" s="7"/>
    </row>
    <row r="2" spans="1:4" ht="11.4" x14ac:dyDescent="0.2">
      <c r="A2" s="9" t="s">
        <v>4</v>
      </c>
      <c r="B2" s="9" t="s">
        <v>46</v>
      </c>
      <c r="C2" s="8" t="s">
        <v>28</v>
      </c>
      <c r="D2" s="7"/>
    </row>
    <row r="3" spans="1:4" ht="11.4" x14ac:dyDescent="0.2">
      <c r="A3" s="9" t="s">
        <v>5</v>
      </c>
      <c r="B3" s="9" t="s">
        <v>47</v>
      </c>
      <c r="C3" s="8" t="s">
        <v>29</v>
      </c>
      <c r="D3" s="7"/>
    </row>
    <row r="4" spans="1:4" ht="11.4" x14ac:dyDescent="0.2">
      <c r="A4" s="9" t="s">
        <v>6</v>
      </c>
      <c r="B4" s="9" t="s">
        <v>48</v>
      </c>
      <c r="C4" s="8" t="s">
        <v>30</v>
      </c>
      <c r="D4" s="7"/>
    </row>
    <row r="5" spans="1:4" ht="11.4" x14ac:dyDescent="0.2">
      <c r="A5" s="9" t="s">
        <v>7</v>
      </c>
      <c r="B5" s="6"/>
      <c r="D5" s="7"/>
    </row>
    <row r="6" spans="1:4" ht="11.4" x14ac:dyDescent="0.2">
      <c r="A6" s="9" t="s">
        <v>8</v>
      </c>
      <c r="B6" s="6"/>
      <c r="D6" s="7"/>
    </row>
    <row r="7" spans="1:4" ht="11.4" x14ac:dyDescent="0.2">
      <c r="A7" s="9" t="s">
        <v>9</v>
      </c>
      <c r="B7" s="6"/>
      <c r="D7" s="7"/>
    </row>
    <row r="8" spans="1:4" ht="11.4" x14ac:dyDescent="0.2">
      <c r="A8" s="9" t="s">
        <v>10</v>
      </c>
      <c r="B8" s="6"/>
      <c r="D8" s="7"/>
    </row>
    <row r="9" spans="1:4" ht="12" customHeight="1" x14ac:dyDescent="0.2">
      <c r="A9" s="9" t="s">
        <v>11</v>
      </c>
      <c r="B9" s="6"/>
      <c r="D9" s="7"/>
    </row>
    <row r="10" spans="1:4" ht="11.4" x14ac:dyDescent="0.2">
      <c r="A10" s="9" t="s">
        <v>12</v>
      </c>
      <c r="B10" s="6"/>
      <c r="D10" s="7"/>
    </row>
    <row r="11" spans="1:4" ht="11.4" x14ac:dyDescent="0.2">
      <c r="A11" s="9" t="s">
        <v>13</v>
      </c>
      <c r="B11" s="6"/>
      <c r="D11" s="7"/>
    </row>
    <row r="12" spans="1:4" ht="11.4" x14ac:dyDescent="0.2">
      <c r="A12" s="9" t="s">
        <v>14</v>
      </c>
      <c r="B12" s="6"/>
      <c r="D12" s="7"/>
    </row>
    <row r="13" spans="1:4" ht="11.4" x14ac:dyDescent="0.2">
      <c r="A13" s="9" t="s">
        <v>15</v>
      </c>
      <c r="B13" s="6"/>
      <c r="D13" s="7"/>
    </row>
    <row r="14" spans="1:4" ht="11.4" x14ac:dyDescent="0.2">
      <c r="A14" s="9" t="s">
        <v>16</v>
      </c>
      <c r="B14" s="6"/>
      <c r="D14" s="7"/>
    </row>
    <row r="15" spans="1:4" ht="11.4" x14ac:dyDescent="0.2">
      <c r="A15" s="9" t="s">
        <v>17</v>
      </c>
      <c r="B15" s="6"/>
      <c r="D15" s="7"/>
    </row>
    <row r="16" spans="1:4" ht="11.4" x14ac:dyDescent="0.2">
      <c r="A16" s="9" t="s">
        <v>18</v>
      </c>
      <c r="B16" s="6"/>
      <c r="D16" s="7"/>
    </row>
    <row r="17" spans="1:5" ht="11.4" x14ac:dyDescent="0.2">
      <c r="A17" s="9" t="s">
        <v>19</v>
      </c>
      <c r="B17" s="6"/>
      <c r="D17" s="7"/>
    </row>
    <row r="18" spans="1:5" ht="11.4" x14ac:dyDescent="0.2">
      <c r="A18" s="9" t="s">
        <v>20</v>
      </c>
      <c r="B18" s="6"/>
      <c r="D18" s="7"/>
    </row>
    <row r="19" spans="1:5" ht="11.4" x14ac:dyDescent="0.2">
      <c r="A19" s="9" t="s">
        <v>21</v>
      </c>
      <c r="B19" s="6"/>
      <c r="D19" s="7"/>
    </row>
    <row r="20" spans="1:5" ht="11.4" x14ac:dyDescent="0.2">
      <c r="A20" s="9" t="s">
        <v>22</v>
      </c>
      <c r="B20" s="6"/>
      <c r="D20" s="7"/>
    </row>
    <row r="21" spans="1:5" ht="11.4" x14ac:dyDescent="0.2">
      <c r="A21" s="9" t="s">
        <v>23</v>
      </c>
      <c r="B21" s="6"/>
      <c r="E21" s="7"/>
    </row>
    <row r="22" spans="1:5" ht="11.4" x14ac:dyDescent="0.2">
      <c r="A22" s="9" t="s">
        <v>24</v>
      </c>
      <c r="B22" s="6"/>
      <c r="E22" s="7"/>
    </row>
    <row r="23" spans="1:5" ht="11.4"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www.w3.org/XML/1998/namespace"/>
    <ds:schemaRef ds:uri="http://schemas.microsoft.com/office/infopath/2007/PartnerControls"/>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del Carmen Muñoz Vega</cp:lastModifiedBy>
  <cp:lastPrinted>2017-03-30T22:24:32Z</cp:lastPrinted>
  <dcterms:created xsi:type="dcterms:W3CDTF">2014-10-22T05:35:08Z</dcterms:created>
  <dcterms:modified xsi:type="dcterms:W3CDTF">2023-01-24T14:12:27Z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