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MZO 2024\"/>
    </mc:Choice>
  </mc:AlternateContent>
  <bookViews>
    <workbookView xWindow="0" yWindow="0" windowWidth="23040" windowHeight="9192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5" l="1"/>
  <c r="G39" i="5"/>
  <c r="G38" i="5"/>
  <c r="G37" i="5"/>
  <c r="G34" i="5"/>
  <c r="G33" i="5"/>
  <c r="G32" i="5"/>
  <c r="G31" i="5"/>
  <c r="G30" i="5"/>
  <c r="G29" i="5"/>
  <c r="G28" i="5"/>
  <c r="G27" i="5"/>
  <c r="G26" i="5"/>
  <c r="G23" i="5"/>
  <c r="G22" i="5"/>
  <c r="G21" i="5"/>
  <c r="G20" i="5"/>
  <c r="G19" i="5"/>
  <c r="G18" i="5"/>
  <c r="G17" i="5"/>
  <c r="G14" i="5"/>
  <c r="G13" i="5"/>
  <c r="G12" i="5"/>
  <c r="G11" i="5"/>
  <c r="G10" i="5"/>
  <c r="G9" i="5"/>
  <c r="G8" i="5"/>
  <c r="G7" i="5"/>
  <c r="D40" i="5"/>
  <c r="D39" i="5"/>
  <c r="D38" i="5"/>
  <c r="D37" i="5"/>
  <c r="D34" i="5"/>
  <c r="D33" i="5"/>
  <c r="D32" i="5"/>
  <c r="D31" i="5"/>
  <c r="D30" i="5"/>
  <c r="D29" i="5"/>
  <c r="D28" i="5"/>
  <c r="D27" i="5"/>
  <c r="D26" i="5"/>
  <c r="D23" i="5"/>
  <c r="D22" i="5"/>
  <c r="D21" i="5"/>
  <c r="D20" i="5"/>
  <c r="D19" i="5"/>
  <c r="D18" i="5"/>
  <c r="D17" i="5"/>
  <c r="D14" i="5"/>
  <c r="D13" i="5"/>
  <c r="D12" i="5"/>
  <c r="D11" i="5"/>
  <c r="D10" i="5"/>
  <c r="D9" i="5"/>
  <c r="D8" i="5"/>
  <c r="D7" i="5"/>
  <c r="G73" i="4"/>
  <c r="G71" i="4"/>
  <c r="G69" i="4"/>
  <c r="G67" i="4"/>
  <c r="G65" i="4"/>
  <c r="G63" i="4"/>
  <c r="G61" i="4"/>
  <c r="D73" i="4"/>
  <c r="D71" i="4"/>
  <c r="D69" i="4"/>
  <c r="D67" i="4"/>
  <c r="D65" i="4"/>
  <c r="D63" i="4"/>
  <c r="D61" i="4"/>
  <c r="D49" i="4"/>
  <c r="D50" i="4"/>
  <c r="D51" i="4"/>
  <c r="D48" i="4"/>
  <c r="C40" i="4"/>
  <c r="D40" i="4"/>
  <c r="E40" i="4"/>
  <c r="F40" i="4"/>
  <c r="G40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G14" i="8"/>
  <c r="G12" i="8"/>
  <c r="G10" i="8"/>
  <c r="G8" i="8"/>
  <c r="D14" i="8"/>
  <c r="D12" i="8"/>
  <c r="D10" i="8"/>
  <c r="D8" i="8"/>
  <c r="D6" i="8"/>
  <c r="D16" i="8" s="1"/>
  <c r="C16" i="8"/>
  <c r="E16" i="8"/>
  <c r="F16" i="8"/>
  <c r="D76" i="6"/>
  <c r="D75" i="6"/>
  <c r="D74" i="6"/>
  <c r="D73" i="6"/>
  <c r="D72" i="6"/>
  <c r="D71" i="6"/>
  <c r="D70" i="6"/>
  <c r="D68" i="6"/>
  <c r="D67" i="6"/>
  <c r="D66" i="6"/>
  <c r="D64" i="6"/>
  <c r="D63" i="6"/>
  <c r="D62" i="6"/>
  <c r="D61" i="6"/>
  <c r="D60" i="6"/>
  <c r="D59" i="6"/>
  <c r="D58" i="6"/>
  <c r="D56" i="6"/>
  <c r="D55" i="6"/>
  <c r="D54" i="6"/>
  <c r="D52" i="6"/>
  <c r="D51" i="6"/>
  <c r="D50" i="6"/>
  <c r="D49" i="6"/>
  <c r="D48" i="6"/>
  <c r="D47" i="6"/>
  <c r="D46" i="6"/>
  <c r="D45" i="6"/>
  <c r="D44" i="6"/>
  <c r="D42" i="6"/>
  <c r="D41" i="6"/>
  <c r="D40" i="6"/>
  <c r="D39" i="6"/>
  <c r="D38" i="6"/>
  <c r="D37" i="6"/>
  <c r="D36" i="6"/>
  <c r="D35" i="6"/>
  <c r="D34" i="6"/>
  <c r="D32" i="6"/>
  <c r="D31" i="6"/>
  <c r="D30" i="6"/>
  <c r="D29" i="6"/>
  <c r="D28" i="6"/>
  <c r="D27" i="6"/>
  <c r="D26" i="6"/>
  <c r="D25" i="6"/>
  <c r="D24" i="6"/>
  <c r="D22" i="6"/>
  <c r="D21" i="6"/>
  <c r="D20" i="6"/>
  <c r="D19" i="6"/>
  <c r="D18" i="6"/>
  <c r="D17" i="6"/>
  <c r="D16" i="6"/>
  <c r="D15" i="6"/>
  <c r="D14" i="6"/>
  <c r="D12" i="6"/>
  <c r="D11" i="6"/>
  <c r="D10" i="6"/>
  <c r="D9" i="6"/>
  <c r="D8" i="6"/>
  <c r="D7" i="6"/>
  <c r="D6" i="6"/>
  <c r="E77" i="6"/>
  <c r="F77" i="6"/>
  <c r="G38" i="4"/>
  <c r="B40" i="4"/>
  <c r="B16" i="8" l="1"/>
  <c r="G76" i="6"/>
  <c r="G75" i="6"/>
  <c r="G74" i="6"/>
  <c r="G73" i="6"/>
  <c r="G72" i="6"/>
  <c r="G71" i="6"/>
  <c r="G70" i="6"/>
  <c r="G68" i="6"/>
  <c r="G67" i="6"/>
  <c r="G66" i="6"/>
  <c r="G64" i="6"/>
  <c r="G63" i="6"/>
  <c r="G62" i="6"/>
  <c r="G61" i="6"/>
  <c r="G60" i="6"/>
  <c r="G59" i="6"/>
  <c r="G58" i="6"/>
  <c r="G56" i="6"/>
  <c r="G55" i="6"/>
  <c r="G54" i="6"/>
  <c r="G52" i="6"/>
  <c r="G51" i="6"/>
  <c r="G50" i="6"/>
  <c r="G49" i="6"/>
  <c r="G48" i="6"/>
  <c r="G47" i="6"/>
  <c r="G46" i="6"/>
  <c r="G45" i="6"/>
  <c r="G44" i="6"/>
  <c r="G42" i="6"/>
  <c r="G41" i="6"/>
  <c r="G40" i="6"/>
  <c r="G39" i="6"/>
  <c r="G38" i="6"/>
  <c r="G37" i="6"/>
  <c r="G36" i="6"/>
  <c r="G35" i="6"/>
  <c r="G34" i="6"/>
  <c r="G32" i="6"/>
  <c r="G31" i="6"/>
  <c r="G30" i="6"/>
  <c r="G29" i="6"/>
  <c r="G28" i="6"/>
  <c r="G27" i="6"/>
  <c r="G26" i="6"/>
  <c r="G25" i="6"/>
  <c r="G24" i="6"/>
  <c r="G22" i="6"/>
  <c r="G21" i="6"/>
  <c r="G20" i="6"/>
  <c r="G19" i="6"/>
  <c r="G18" i="6"/>
  <c r="G17" i="6"/>
  <c r="G16" i="6"/>
  <c r="G15" i="6"/>
  <c r="G14" i="6"/>
  <c r="G12" i="6"/>
  <c r="G11" i="6"/>
  <c r="G10" i="6"/>
  <c r="G9" i="6"/>
  <c r="G8" i="6"/>
  <c r="G7" i="6"/>
  <c r="G6" i="8"/>
  <c r="G16" i="8" s="1"/>
  <c r="E69" i="6" l="1"/>
  <c r="E65" i="6"/>
  <c r="F53" i="6"/>
  <c r="E53" i="6"/>
  <c r="E33" i="6"/>
  <c r="E13" i="6"/>
  <c r="E23" i="6" l="1"/>
  <c r="F57" i="6"/>
  <c r="F23" i="6"/>
  <c r="F69" i="6"/>
  <c r="F43" i="6"/>
  <c r="F33" i="6"/>
  <c r="F65" i="6"/>
  <c r="E43" i="6"/>
  <c r="E57" i="6"/>
  <c r="F13" i="6"/>
  <c r="B6" i="5" l="1"/>
  <c r="G36" i="5" l="1"/>
  <c r="F36" i="5"/>
  <c r="E36" i="5"/>
  <c r="D36" i="5"/>
  <c r="C36" i="5"/>
  <c r="B36" i="5"/>
  <c r="G25" i="5"/>
  <c r="F25" i="5"/>
  <c r="E25" i="5"/>
  <c r="D25" i="5"/>
  <c r="C25" i="5"/>
  <c r="B25" i="5"/>
  <c r="G6" i="5"/>
  <c r="F6" i="5"/>
  <c r="E6" i="5"/>
  <c r="D6" i="5"/>
  <c r="C6" i="5"/>
  <c r="B5" i="6" l="1"/>
  <c r="B13" i="6"/>
  <c r="B43" i="6"/>
  <c r="D43" i="6"/>
  <c r="D23" i="6"/>
  <c r="B57" i="6"/>
  <c r="B53" i="6"/>
  <c r="D53" i="6"/>
  <c r="B69" i="6"/>
  <c r="D57" i="6"/>
  <c r="D65" i="6"/>
  <c r="B65" i="6"/>
  <c r="D13" i="6"/>
  <c r="B33" i="6"/>
  <c r="D69" i="6"/>
  <c r="B23" i="6"/>
  <c r="D33" i="6"/>
  <c r="B77" i="6" l="1"/>
  <c r="C57" i="6"/>
  <c r="C13" i="6"/>
  <c r="C53" i="6"/>
  <c r="C23" i="6"/>
  <c r="C33" i="6"/>
  <c r="C69" i="6"/>
  <c r="C43" i="6"/>
  <c r="C65" i="6"/>
  <c r="F53" i="4"/>
  <c r="B75" i="4" l="1"/>
  <c r="B53" i="4"/>
  <c r="D75" i="4"/>
  <c r="D16" i="5"/>
  <c r="D42" i="5" s="1"/>
  <c r="D53" i="4"/>
  <c r="E53" i="4"/>
  <c r="C75" i="4" l="1"/>
  <c r="C16" i="5"/>
  <c r="C42" i="5" s="1"/>
  <c r="G53" i="4"/>
  <c r="C53" i="4"/>
  <c r="G32" i="4" l="1"/>
  <c r="G24" i="4"/>
  <c r="G16" i="4"/>
  <c r="G8" i="4"/>
  <c r="G9" i="4"/>
  <c r="G31" i="4"/>
  <c r="G23" i="4"/>
  <c r="G15" i="4"/>
  <c r="G30" i="4"/>
  <c r="G22" i="4"/>
  <c r="G14" i="4"/>
  <c r="G37" i="4"/>
  <c r="G29" i="4"/>
  <c r="G21" i="4"/>
  <c r="G13" i="4"/>
  <c r="G33" i="4"/>
  <c r="G36" i="4"/>
  <c r="G28" i="4"/>
  <c r="G20" i="4"/>
  <c r="G12" i="4"/>
  <c r="G25" i="4"/>
  <c r="G35" i="4"/>
  <c r="G27" i="4"/>
  <c r="G19" i="4"/>
  <c r="G11" i="4"/>
  <c r="G17" i="4"/>
  <c r="G34" i="4"/>
  <c r="G26" i="4"/>
  <c r="G18" i="4"/>
  <c r="G10" i="4"/>
  <c r="F5" i="6" l="1"/>
  <c r="G7" i="4"/>
  <c r="G13" i="6" l="1"/>
  <c r="G57" i="6"/>
  <c r="E5" i="6"/>
  <c r="G23" i="6"/>
  <c r="G69" i="6"/>
  <c r="G33" i="6"/>
  <c r="G43" i="6"/>
  <c r="G53" i="6"/>
  <c r="G65" i="6"/>
  <c r="F75" i="4" l="1"/>
  <c r="F16" i="5"/>
  <c r="F42" i="5" s="1"/>
  <c r="G16" i="5"/>
  <c r="G42" i="5" s="1"/>
  <c r="E75" i="4"/>
  <c r="E16" i="5" l="1"/>
  <c r="E42" i="5" s="1"/>
  <c r="G75" i="4"/>
  <c r="B16" i="5" l="1"/>
  <c r="B42" i="5" s="1"/>
  <c r="D5" i="6"/>
  <c r="D77" i="6" s="1"/>
  <c r="C5" i="6"/>
  <c r="C77" i="6" s="1"/>
  <c r="G6" i="6"/>
  <c r="G5" i="6" s="1"/>
  <c r="G77" i="6" s="1"/>
</calcChain>
</file>

<file path=xl/sharedStrings.xml><?xml version="1.0" encoding="utf-8"?>
<sst xmlns="http://schemas.openxmlformats.org/spreadsheetml/2006/main" count="277" uniqueCount="178">
  <si>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</si>
  <si>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</si>
  <si>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</si>
  <si>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</si>
  <si>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</si>
  <si>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</si>
  <si>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</si>
  <si>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</si>
  <si>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</si>
  <si>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</si>
  <si>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</si>
  <si>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</si>
  <si>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</si>
  <si>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</si>
  <si>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</si>
  <si>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</si>
  <si>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</si>
  <si>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</si>
  <si>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</si>
  <si>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</si>
  <si>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</si>
  <si>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</si>
  <si>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</si>
  <si>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</si>
  <si>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</si>
  <si>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</si>
  <si>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</si>
  <si>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</si>
  <si>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</si>
  <si>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</si>
  <si>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</si>
  <si>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</si>
  <si>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</si>
  <si>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</si>
  <si>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</si>
  <si>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</si>
  <si>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</si>
  <si>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</si>
  <si>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</si>
  <si>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</si>
  <si>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</si>
  <si>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</si>
  <si>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</si>
  <si>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</si>
  <si>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</si>
  <si>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</si>
  <si>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</si>
  <si>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</si>
  <si>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</si>
  <si>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</si>
  <si>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</si>
  <si>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</si>
  <si>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</si>
  <si>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</si>
  <si>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</si>
  <si>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</si>
  <si>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</si>
  <si>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</si>
  <si>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</si>
  <si>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</si>
  <si>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</si>
  <si>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</si>
  <si>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</si>
  <si>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</si>
  <si>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</si>
  <si>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</si>
  <si>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</si>
  <si>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</si>
  <si>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</si>
  <si>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</si>
  <si>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</si>
  <si>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</si>
  <si>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</si>
  <si>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</si>
  <si>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</si>
  <si>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</si>
  <si>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</si>
  <si>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</si>
  <si>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</si>
  <si>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</si>
  <si>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</si>
  <si>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</si>
  <si>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</si>
  <si>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</si>
  <si>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</si>
  <si>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</si>
  <si>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</si>
  <si>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</si>
  <si>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</si>
  <si>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</si>
  <si>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</si>
  <si>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</si>
  <si>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</si>
  <si>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</si>
  <si>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</si>
  <si>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</si>
  <si>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</si>
  <si>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</si>
  <si>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</si>
  <si>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</si>
  <si>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</si>
  <si>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</si>
  <si>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</si>
  <si>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</si>
  <si>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</si>
  <si>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</si>
  <si>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</si>
  <si>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</si>
  <si>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</si>
  <si>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</si>
  <si>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</si>
  <si>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</si>
  <si>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</si>
  <si>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</si>
  <si>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</si>
  <si>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</si>
  <si>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</si>
  <si>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</si>
  <si>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</si>
  <si>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</si>
  <si>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</si>
  <si>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</si>
  <si>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CONTABILIDAD</t>
  </si>
  <si>
    <t>FINANZAS</t>
  </si>
  <si>
    <t>PRESUPUESTOS</t>
  </si>
  <si>
    <t>COORDINACION JURIDICA</t>
  </si>
  <si>
    <t>DIRECCION GENERAL</t>
  </si>
  <si>
    <t>ADQUISICIONES Y CONTROL PATRIMONIAL</t>
  </si>
  <si>
    <t>MANTENIMIENTO Y SERVICIOS GENERALES</t>
  </si>
  <si>
    <t>OPTIMIZACION DE AGUA</t>
  </si>
  <si>
    <t>GERENCIA DE COMERCIALIZACION</t>
  </si>
  <si>
    <t>MEDICION Y FACTURACION</t>
  </si>
  <si>
    <t>RECAUDACION</t>
  </si>
  <si>
    <t>GERENCIA DE OPERACION Y MANTENIMIENTO</t>
  </si>
  <si>
    <t>AREA DE PROYECTOS</t>
  </si>
  <si>
    <t>ADMINISTRACION DE OBRAS</t>
  </si>
  <si>
    <t>ORGANO INTERNO DE CONTROL</t>
  </si>
  <si>
    <t>UNIDAD DE ACCESO A LA INFORMACION</t>
  </si>
  <si>
    <t>GERENCIA DE ADMINISTRACION Y FINANZAS</t>
  </si>
  <si>
    <t>SUBGERENCIA DE CALIDAD DE AGUA Y PTAR</t>
  </si>
  <si>
    <t>SUBGERENCIA DE SERVICIOS DE AGUA</t>
  </si>
  <si>
    <t>GERENCIA DE INGENIERIA Y PROYECTOS</t>
  </si>
  <si>
    <t>GERENCIA DE ATENCION A COMUNIDADES RURALES</t>
  </si>
  <si>
    <t>SOPORTE TECNICO EN TECNOLOGIAS DE LA INFORMACIÓN</t>
  </si>
  <si>
    <t>RECURSOS HUMANOS</t>
  </si>
  <si>
    <t>ATENCION CIUDADANA</t>
  </si>
  <si>
    <t>DRENAJE Y ALCANTARILLADO</t>
  </si>
  <si>
    <t>AGUA POTABLE</t>
  </si>
  <si>
    <t>JEFATURA DE LO RURAL</t>
  </si>
  <si>
    <t>COORDINACIÓN DE COMUNICACIÓN SOCIAL Y VINCULACIÓN</t>
  </si>
  <si>
    <t>COORDINACIÓN DE DESARROLLO INSTITUCIONAL Y SISTEMAS DE GESTIÓN</t>
  </si>
  <si>
    <t>SUBGERENCIA DE DRENAJE Y ALCANTARILLADO</t>
  </si>
  <si>
    <t>CALIDAD DEL AGUA PTAR</t>
  </si>
  <si>
    <t>NO APLICA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</si>
  <si>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</si>
  <si>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</si>
  <si>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</si>
  <si>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</si>
  <si>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</si>
  <si>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</si>
  <si>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</si>
  <si>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</si>
  <si>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</si>
  <si>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</si>
  <si>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</si>
  <si>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</si>
  <si>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</si>
  <si>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</si>
  <si>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</si>
  <si>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INCORPORACIONES</t>
  </si>
  <si>
    <t>Dulce María Martínez Leyva</t>
  </si>
  <si>
    <t>Directora de Presupuestos</t>
  </si>
  <si>
    <t>Junta de Agua Potable, Drenaje Alcantarillado y Saneamiento del Municipio de Irapuato, Gto.
Estado Analítico del Ejercicio del Presupuesto de Egresos
Clasificación por Objeto del Gasto (Capítulo y Concepto)
Del 01 de Enero al 31 de Marzo de 2024</t>
  </si>
  <si>
    <t>Junta de Agua Potable, Drenaje Alcantarillado y Saneamiento del Municipio de Irapuato, Gto.
Estado Analítico del Ejercicio del Presupuesto de Egresos
Clasificación Económica (por Tipo de Gasto)
Del 01 de Enero al 31 de Marzo de 2024</t>
  </si>
  <si>
    <t>Junta de Agua Potable, Drenaje Alcantarillado y Saneamiento del Municipio de Irapuato, Gto.
Estado Analítico del Ejercicio del Presupuesto de Egresos
Clasificación Administrativa
Del 01 de Enero al 31 de Marzo de 2024</t>
  </si>
  <si>
    <t>Gobierno (Federal/Estatal/Municipal) de Irapuato, Gto.
Estado Analítico del Ejercicio del Presupuesto de Egresos
Clasificación Administrativa
Del 01 de Enero al 31 de Marzo de 2024</t>
  </si>
  <si>
    <t>Sector Paraestatal del Gobierno (Federal/Estatal/Municipal) de Irapuato, Gto.
Estado Analítico del Ejercicio del Presupuesto de Egresos
Clasificación Administrativa
Del 01 de Enero al 31 de Marzo de 2024</t>
  </si>
  <si>
    <t>Junta de Agua Potable, Drenaje Alcantarillado y Saneamiento del Municipio de Irapuato, Gto.
Estado Analítico del Ejercicio del Presupuesto de Egresos
Clasificación Funcional (Finalidad y Función)
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</si>
</sst>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0" fontId="8" fillId="0" borderId="0"/>
  </cellStyleXfs>
  <cellXfs count="7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4" fontId="6" fillId="0" borderId="12" xfId="0" applyNumberFormat="1" applyFont="1" applyBorder="1"/>
    <xf numFmtId="4" fontId="2" fillId="0" borderId="14" xfId="0" applyNumberFormat="1" applyFont="1" applyBorder="1"/>
    <xf numFmtId="4" fontId="6" fillId="0" borderId="14" xfId="0" applyNumberFormat="1" applyFont="1" applyBorder="1"/>
    <xf numFmtId="4" fontId="6" fillId="0" borderId="7" xfId="0" applyNumberFormat="1" applyFont="1" applyBorder="1"/>
    <xf numFmtId="43" fontId="2" fillId="0" borderId="14" xfId="16" applyFont="1" applyBorder="1" applyProtection="1"/>
    <xf numFmtId="43" fontId="6" fillId="0" borderId="7" xfId="16" applyFont="1" applyFill="1" applyBorder="1" applyProtection="1"/>
    <xf numFmtId="4" fontId="0" fillId="0" borderId="14" xfId="0" applyNumberFormat="1" applyBorder="1"/>
    <xf numFmtId="4" fontId="0" fillId="0" borderId="14" xfId="0" applyNumberFormat="1" applyBorder="1" applyAlignment="1" applyProtection="1">
      <alignment vertical="center"/>
      <protection locked="0"/>
    </xf>
    <xf numFmtId="43" fontId="0" fillId="0" borderId="0" xfId="0" applyNumberFormat="1" applyProtection="1">
      <protection locked="0"/>
    </xf>
    <xf numFmtId="0" fontId="7" fillId="0" borderId="11" xfId="0" applyFont="1" applyBorder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2" fillId="0" borderId="14" xfId="0" applyFont="1" applyBorder="1"/>
    <xf numFmtId="4" fontId="8" fillId="0" borderId="15" xfId="0" applyNumberFormat="1" applyFont="1" applyBorder="1" applyAlignment="1">
      <alignment horizontal="right"/>
    </xf>
    <xf numFmtId="4" fontId="8" fillId="0" borderId="16" xfId="0" applyNumberFormat="1" applyFont="1" applyBorder="1" applyAlignment="1">
      <alignment horizontal="right"/>
    </xf>
    <xf numFmtId="4" fontId="9" fillId="3" borderId="16" xfId="0" applyNumberFormat="1" applyFont="1" applyFill="1" applyBorder="1"/>
    <xf numFmtId="4" fontId="8" fillId="0" borderId="16" xfId="0" applyNumberFormat="1" applyFont="1" applyBorder="1"/>
    <xf numFmtId="4" fontId="10" fillId="0" borderId="15" xfId="0" applyNumberFormat="1" applyFont="1" applyBorder="1"/>
    <xf numFmtId="0" fontId="8" fillId="0" borderId="16" xfId="0" applyFont="1" applyBorder="1"/>
    <xf numFmtId="4" fontId="8" fillId="0" borderId="15" xfId="0" applyNumberFormat="1" applyFont="1" applyBorder="1"/>
    <xf numFmtId="0" fontId="9" fillId="0" borderId="17" xfId="0" applyFont="1" applyBorder="1" applyAlignment="1">
      <alignment horizontal="left"/>
    </xf>
    <xf numFmtId="4" fontId="9" fillId="3" borderId="17" xfId="0" applyNumberFormat="1" applyFont="1" applyFill="1" applyBorder="1"/>
    <xf numFmtId="4" fontId="9" fillId="3" borderId="0" xfId="0" applyNumberFormat="1" applyFont="1" applyFill="1"/>
    <xf numFmtId="4" fontId="9" fillId="0" borderId="15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0" fontId="9" fillId="0" borderId="15" xfId="0" applyFont="1" applyBorder="1"/>
    <xf numFmtId="0" fontId="9" fillId="0" borderId="16" xfId="0" applyFont="1" applyBorder="1"/>
    <xf numFmtId="4" fontId="8" fillId="0" borderId="14" xfId="17" applyNumberFormat="1" applyBorder="1" applyProtection="1">
      <protection locked="0"/>
    </xf>
    <xf numFmtId="0" fontId="2" fillId="0" borderId="0" xfId="8" applyFont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wrapText="1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8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95"/>
  <sheetViews>
    <sheetView showGridLines="0" topLeftCell="A80" workbookViewId="0">
      <selection sqref="A1:G95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45" customHeight="1" x14ac:dyDescent="0.2">
      <c r="A1" s="64" t="s">
        <v>172</v>
      </c>
      <c r="B1" s="65"/>
      <c r="C1" s="65"/>
      <c r="D1" s="65"/>
      <c r="E1" s="65"/>
      <c r="F1" s="65"/>
      <c r="G1" s="66"/>
    </row>
    <row r="2" spans="1:7" x14ac:dyDescent="0.2">
      <c r="A2" s="18"/>
      <c r="B2" s="21" t="s">
        <v>0</v>
      </c>
      <c r="C2" s="22"/>
      <c r="D2" s="22"/>
      <c r="E2" s="22"/>
      <c r="F2" s="23"/>
      <c r="G2" s="67" t="s">
        <v>7</v>
      </c>
    </row>
    <row r="3" spans="1:7" ht="24.9" customHeight="1" x14ac:dyDescent="0.2">
      <c r="A3" s="1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8"/>
    </row>
    <row r="4" spans="1:7" x14ac:dyDescent="0.2">
      <c r="A4" s="20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5" t="s">
        <v>10</v>
      </c>
      <c r="B5" s="36">
        <f t="shared" ref="B5:G5" si="0">SUM(B6:B12)</f>
        <v>143331718.89999977</v>
      </c>
      <c r="C5" s="36">
        <f t="shared" si="0"/>
        <v>0</v>
      </c>
      <c r="D5" s="36">
        <f t="shared" si="0"/>
        <v>143331718.89999977</v>
      </c>
      <c r="E5" s="36">
        <f t="shared" si="0"/>
        <v>28295763.319999997</v>
      </c>
      <c r="F5" s="36">
        <f t="shared" si="0"/>
        <v>28295763.319999997</v>
      </c>
      <c r="G5" s="36">
        <f t="shared" si="0"/>
        <v>115035955.57999979</v>
      </c>
    </row>
    <row r="6" spans="1:7" x14ac:dyDescent="0.2">
      <c r="A6" s="32" t="s">
        <v>11</v>
      </c>
      <c r="B6" s="48">
        <v>99960136.019999802</v>
      </c>
      <c r="C6" s="49">
        <v>0</v>
      </c>
      <c r="D6" s="48">
        <f>B6+C6</f>
        <v>99960136.019999802</v>
      </c>
      <c r="E6" s="49">
        <v>21292258.039999999</v>
      </c>
      <c r="F6" s="50">
        <v>21292258.039999999</v>
      </c>
      <c r="G6" s="37">
        <f>D6-E6</f>
        <v>78667877.97999981</v>
      </c>
    </row>
    <row r="7" spans="1:7" x14ac:dyDescent="0.2">
      <c r="A7" s="32" t="s">
        <v>12</v>
      </c>
      <c r="B7" s="48">
        <v>0</v>
      </c>
      <c r="C7" s="49">
        <v>0</v>
      </c>
      <c r="D7" s="48">
        <f t="shared" ref="D7:D12" si="1">B7+C7</f>
        <v>0</v>
      </c>
      <c r="E7" s="49">
        <v>0</v>
      </c>
      <c r="F7" s="50">
        <v>0</v>
      </c>
      <c r="G7" s="37">
        <f t="shared" ref="G7:G12" si="2">D7-E7</f>
        <v>0</v>
      </c>
    </row>
    <row r="8" spans="1:7" x14ac:dyDescent="0.2">
      <c r="A8" s="32" t="s">
        <v>13</v>
      </c>
      <c r="B8" s="48">
        <v>15278888.02999999</v>
      </c>
      <c r="C8" s="49">
        <v>0</v>
      </c>
      <c r="D8" s="48">
        <f t="shared" si="1"/>
        <v>15278888.02999999</v>
      </c>
      <c r="E8" s="49">
        <v>275426.13000000006</v>
      </c>
      <c r="F8" s="50">
        <v>275426.13000000006</v>
      </c>
      <c r="G8" s="37">
        <f t="shared" si="2"/>
        <v>15003461.899999989</v>
      </c>
    </row>
    <row r="9" spans="1:7" x14ac:dyDescent="0.2">
      <c r="A9" s="32" t="s">
        <v>14</v>
      </c>
      <c r="B9" s="48">
        <v>27927694.84999999</v>
      </c>
      <c r="C9" s="49">
        <v>0</v>
      </c>
      <c r="D9" s="48">
        <f t="shared" si="1"/>
        <v>27927694.84999999</v>
      </c>
      <c r="E9" s="49">
        <v>6671320.1499999994</v>
      </c>
      <c r="F9" s="50">
        <v>6671320.1499999994</v>
      </c>
      <c r="G9" s="37">
        <f t="shared" si="2"/>
        <v>21256374.699999992</v>
      </c>
    </row>
    <row r="10" spans="1:7" x14ac:dyDescent="0.2">
      <c r="A10" s="32" t="s">
        <v>15</v>
      </c>
      <c r="B10" s="48">
        <v>160000</v>
      </c>
      <c r="C10" s="49">
        <v>0</v>
      </c>
      <c r="D10" s="48">
        <f t="shared" si="1"/>
        <v>160000</v>
      </c>
      <c r="E10" s="49">
        <v>56759</v>
      </c>
      <c r="F10" s="50">
        <v>56759</v>
      </c>
      <c r="G10" s="37">
        <f t="shared" si="2"/>
        <v>103241</v>
      </c>
    </row>
    <row r="11" spans="1:7" x14ac:dyDescent="0.2">
      <c r="A11" s="32" t="s">
        <v>16</v>
      </c>
      <c r="B11" s="48">
        <v>5000</v>
      </c>
      <c r="C11" s="49">
        <v>0</v>
      </c>
      <c r="D11" s="48">
        <f t="shared" si="1"/>
        <v>5000</v>
      </c>
      <c r="E11" s="49">
        <v>0</v>
      </c>
      <c r="F11" s="50">
        <v>0</v>
      </c>
      <c r="G11" s="37">
        <f t="shared" si="2"/>
        <v>5000</v>
      </c>
    </row>
    <row r="12" spans="1:7" x14ac:dyDescent="0.2">
      <c r="A12" s="32" t="s">
        <v>17</v>
      </c>
      <c r="B12" s="48">
        <v>0</v>
      </c>
      <c r="C12" s="49">
        <v>0</v>
      </c>
      <c r="D12" s="48">
        <f t="shared" si="1"/>
        <v>0</v>
      </c>
      <c r="E12" s="49">
        <v>0</v>
      </c>
      <c r="F12" s="50">
        <v>0</v>
      </c>
      <c r="G12" s="37">
        <f t="shared" si="2"/>
        <v>0</v>
      </c>
    </row>
    <row r="13" spans="1:7" x14ac:dyDescent="0.2">
      <c r="A13" s="35" t="s">
        <v>163</v>
      </c>
      <c r="B13" s="38">
        <f t="shared" ref="B13:G13" si="3">SUM(B14:B22)</f>
        <v>56209076.277297258</v>
      </c>
      <c r="C13" s="38">
        <f t="shared" si="3"/>
        <v>0</v>
      </c>
      <c r="D13" s="38">
        <f t="shared" si="3"/>
        <v>56209076.277297258</v>
      </c>
      <c r="E13" s="38">
        <f t="shared" si="3"/>
        <v>6234561.4399999976</v>
      </c>
      <c r="F13" s="38">
        <f t="shared" si="3"/>
        <v>4681218.1099999975</v>
      </c>
      <c r="G13" s="38">
        <f t="shared" si="3"/>
        <v>49974514.837297253</v>
      </c>
    </row>
    <row r="14" spans="1:7" x14ac:dyDescent="0.2">
      <c r="A14" s="32" t="s">
        <v>18</v>
      </c>
      <c r="B14" s="48">
        <v>1606370.0188972671</v>
      </c>
      <c r="C14" s="49">
        <v>0</v>
      </c>
      <c r="D14" s="48">
        <f t="shared" ref="D14:D22" si="4">B14+C14</f>
        <v>1606370.0188972671</v>
      </c>
      <c r="E14" s="49">
        <v>585137.66999999981</v>
      </c>
      <c r="F14" s="50">
        <v>428162.9599999999</v>
      </c>
      <c r="G14" s="37">
        <f t="shared" ref="G14:G22" si="5">D14-E14</f>
        <v>1021232.3488972672</v>
      </c>
    </row>
    <row r="15" spans="1:7" x14ac:dyDescent="0.2">
      <c r="A15" s="32" t="s">
        <v>19</v>
      </c>
      <c r="B15" s="48">
        <v>241000</v>
      </c>
      <c r="C15" s="49">
        <v>0</v>
      </c>
      <c r="D15" s="48">
        <f t="shared" si="4"/>
        <v>241000</v>
      </c>
      <c r="E15" s="49">
        <v>116871.62</v>
      </c>
      <c r="F15" s="50">
        <v>107127.62</v>
      </c>
      <c r="G15" s="37">
        <f t="shared" si="5"/>
        <v>124128.38</v>
      </c>
    </row>
    <row r="16" spans="1:7" x14ac:dyDescent="0.2">
      <c r="A16" s="32" t="s">
        <v>20</v>
      </c>
      <c r="B16" s="48">
        <v>0</v>
      </c>
      <c r="C16" s="49">
        <v>0</v>
      </c>
      <c r="D16" s="48">
        <f t="shared" si="4"/>
        <v>0</v>
      </c>
      <c r="E16" s="49">
        <v>0</v>
      </c>
      <c r="F16" s="50">
        <v>0</v>
      </c>
      <c r="G16" s="47">
        <f t="shared" si="5"/>
        <v>0</v>
      </c>
    </row>
    <row r="17" spans="1:7" x14ac:dyDescent="0.2">
      <c r="A17" s="32" t="s">
        <v>21</v>
      </c>
      <c r="B17" s="48">
        <v>23007040.045999996</v>
      </c>
      <c r="C17" s="49">
        <v>0</v>
      </c>
      <c r="D17" s="48">
        <f t="shared" si="4"/>
        <v>23007040.045999996</v>
      </c>
      <c r="E17" s="49">
        <v>1817407.6099999999</v>
      </c>
      <c r="F17" s="50">
        <v>935828.85</v>
      </c>
      <c r="G17" s="37">
        <f t="shared" si="5"/>
        <v>21189632.435999997</v>
      </c>
    </row>
    <row r="18" spans="1:7" x14ac:dyDescent="0.2">
      <c r="A18" s="32" t="s">
        <v>22</v>
      </c>
      <c r="B18" s="48">
        <v>10180239.753999999</v>
      </c>
      <c r="C18" s="49">
        <v>0</v>
      </c>
      <c r="D18" s="48">
        <f t="shared" si="4"/>
        <v>10180239.753999999</v>
      </c>
      <c r="E18" s="49">
        <v>1218807.2499999998</v>
      </c>
      <c r="F18" s="50">
        <v>773050.47</v>
      </c>
      <c r="G18" s="37">
        <f t="shared" si="5"/>
        <v>8961432.5039999988</v>
      </c>
    </row>
    <row r="19" spans="1:7" x14ac:dyDescent="0.2">
      <c r="A19" s="32" t="s">
        <v>23</v>
      </c>
      <c r="B19" s="48">
        <v>14018436.48</v>
      </c>
      <c r="C19" s="49">
        <v>0</v>
      </c>
      <c r="D19" s="48">
        <f t="shared" si="4"/>
        <v>14018436.48</v>
      </c>
      <c r="E19" s="49">
        <v>2007846.8499999992</v>
      </c>
      <c r="F19" s="50">
        <v>2007846.8499999992</v>
      </c>
      <c r="G19" s="37">
        <f t="shared" si="5"/>
        <v>12010589.630000001</v>
      </c>
    </row>
    <row r="20" spans="1:7" x14ac:dyDescent="0.2">
      <c r="A20" s="32" t="s">
        <v>24</v>
      </c>
      <c r="B20" s="48">
        <v>3287956.0779999997</v>
      </c>
      <c r="C20" s="49">
        <v>0</v>
      </c>
      <c r="D20" s="48">
        <f t="shared" si="4"/>
        <v>3287956.0779999997</v>
      </c>
      <c r="E20" s="49">
        <v>20057.550000000003</v>
      </c>
      <c r="F20" s="50">
        <v>20057.550000000003</v>
      </c>
      <c r="G20" s="37">
        <f t="shared" si="5"/>
        <v>3267898.5279999999</v>
      </c>
    </row>
    <row r="21" spans="1:7" x14ac:dyDescent="0.2">
      <c r="A21" s="32" t="s">
        <v>25</v>
      </c>
      <c r="B21" s="48">
        <v>0</v>
      </c>
      <c r="C21" s="49">
        <v>0</v>
      </c>
      <c r="D21" s="48">
        <f t="shared" si="4"/>
        <v>0</v>
      </c>
      <c r="E21" s="49">
        <v>0</v>
      </c>
      <c r="F21" s="50">
        <v>0</v>
      </c>
      <c r="G21" s="37">
        <f t="shared" si="5"/>
        <v>0</v>
      </c>
    </row>
    <row r="22" spans="1:7" x14ac:dyDescent="0.2">
      <c r="A22" s="32" t="s">
        <v>26</v>
      </c>
      <c r="B22" s="48">
        <v>3868033.9003999899</v>
      </c>
      <c r="C22" s="49">
        <v>0</v>
      </c>
      <c r="D22" s="48">
        <f t="shared" si="4"/>
        <v>3868033.9003999899</v>
      </c>
      <c r="E22" s="49">
        <v>468432.8899999999</v>
      </c>
      <c r="F22" s="50">
        <v>409143.80999999988</v>
      </c>
      <c r="G22" s="37">
        <f t="shared" si="5"/>
        <v>3399601.0103999898</v>
      </c>
    </row>
    <row r="23" spans="1:7" x14ac:dyDescent="0.2">
      <c r="A23" s="35" t="s">
        <v>27</v>
      </c>
      <c r="B23" s="38">
        <f t="shared" ref="B23:G23" si="6">SUM(B24:B32)</f>
        <v>253110670.90059638</v>
      </c>
      <c r="C23" s="38">
        <f t="shared" si="6"/>
        <v>0</v>
      </c>
      <c r="D23" s="38">
        <f t="shared" si="6"/>
        <v>253110670.90059638</v>
      </c>
      <c r="E23" s="38">
        <f t="shared" si="6"/>
        <v>50824315.799999997</v>
      </c>
      <c r="F23" s="38">
        <f t="shared" si="6"/>
        <v>50272440.5</v>
      </c>
      <c r="G23" s="38">
        <f t="shared" si="6"/>
        <v>202286355.10059643</v>
      </c>
    </row>
    <row r="24" spans="1:7" x14ac:dyDescent="0.2">
      <c r="A24" s="32" t="s">
        <v>28</v>
      </c>
      <c r="B24" s="48">
        <v>106522499.57167201</v>
      </c>
      <c r="C24" s="49">
        <v>0</v>
      </c>
      <c r="D24" s="48">
        <f t="shared" ref="D24:D32" si="7">B24+C24</f>
        <v>106522499.57167201</v>
      </c>
      <c r="E24" s="49">
        <v>26917200.309999999</v>
      </c>
      <c r="F24" s="50">
        <v>26917200.309999999</v>
      </c>
      <c r="G24" s="37">
        <f t="shared" ref="G24:G32" si="8">D24-E24</f>
        <v>79605299.261672005</v>
      </c>
    </row>
    <row r="25" spans="1:7" x14ac:dyDescent="0.2">
      <c r="A25" s="32" t="s">
        <v>29</v>
      </c>
      <c r="B25" s="48">
        <v>19608130.7436</v>
      </c>
      <c r="C25" s="49">
        <v>0</v>
      </c>
      <c r="D25" s="48">
        <f t="shared" si="7"/>
        <v>19608130.7436</v>
      </c>
      <c r="E25" s="49">
        <v>2202630.21</v>
      </c>
      <c r="F25" s="50">
        <v>2096142.21</v>
      </c>
      <c r="G25" s="37">
        <f t="shared" si="8"/>
        <v>17405500.533599999</v>
      </c>
    </row>
    <row r="26" spans="1:7" x14ac:dyDescent="0.2">
      <c r="A26" s="32" t="s">
        <v>30</v>
      </c>
      <c r="B26" s="48">
        <v>41964330.094099976</v>
      </c>
      <c r="C26" s="49">
        <v>0</v>
      </c>
      <c r="D26" s="48">
        <f t="shared" si="7"/>
        <v>41964330.094099976</v>
      </c>
      <c r="E26" s="49">
        <v>3951710.5099999993</v>
      </c>
      <c r="F26" s="50">
        <v>3932260.3299999996</v>
      </c>
      <c r="G26" s="37">
        <f t="shared" si="8"/>
        <v>38012619.584099978</v>
      </c>
    </row>
    <row r="27" spans="1:7" x14ac:dyDescent="0.2">
      <c r="A27" s="32" t="s">
        <v>31</v>
      </c>
      <c r="B27" s="48">
        <v>10694864.140000001</v>
      </c>
      <c r="C27" s="49">
        <v>0</v>
      </c>
      <c r="D27" s="48">
        <f t="shared" si="7"/>
        <v>10694864.140000001</v>
      </c>
      <c r="E27" s="49">
        <v>3987997.0799999996</v>
      </c>
      <c r="F27" s="50">
        <v>3947397.0799999996</v>
      </c>
      <c r="G27" s="37">
        <f t="shared" si="8"/>
        <v>6706867.0600000005</v>
      </c>
    </row>
    <row r="28" spans="1:7" x14ac:dyDescent="0.2">
      <c r="A28" s="32" t="s">
        <v>32</v>
      </c>
      <c r="B28" s="48">
        <v>33429861.6399999</v>
      </c>
      <c r="C28" s="49">
        <v>0</v>
      </c>
      <c r="D28" s="48">
        <f t="shared" si="7"/>
        <v>33429861.6399999</v>
      </c>
      <c r="E28" s="49">
        <v>2861896.8200000003</v>
      </c>
      <c r="F28" s="50">
        <v>2547079.7000000002</v>
      </c>
      <c r="G28" s="37">
        <f t="shared" si="8"/>
        <v>30567964.8199999</v>
      </c>
    </row>
    <row r="29" spans="1:7" x14ac:dyDescent="0.2">
      <c r="A29" s="32" t="s">
        <v>33</v>
      </c>
      <c r="B29" s="48">
        <v>3396808.16</v>
      </c>
      <c r="C29" s="49">
        <v>0</v>
      </c>
      <c r="D29" s="48">
        <f t="shared" si="7"/>
        <v>3396808.16</v>
      </c>
      <c r="E29" s="49">
        <v>1863342.0399999998</v>
      </c>
      <c r="F29" s="50">
        <v>1818342.0399999998</v>
      </c>
      <c r="G29" s="37">
        <f t="shared" si="8"/>
        <v>1533466.1200000003</v>
      </c>
    </row>
    <row r="30" spans="1:7" x14ac:dyDescent="0.2">
      <c r="A30" s="32" t="s">
        <v>34</v>
      </c>
      <c r="B30" s="48">
        <v>704351.61</v>
      </c>
      <c r="C30" s="49">
        <v>0</v>
      </c>
      <c r="D30" s="48">
        <f t="shared" si="7"/>
        <v>704351.61</v>
      </c>
      <c r="E30" s="49">
        <v>76762.260000000009</v>
      </c>
      <c r="F30" s="50">
        <v>76762.260000000009</v>
      </c>
      <c r="G30" s="37">
        <f t="shared" si="8"/>
        <v>627589.35</v>
      </c>
    </row>
    <row r="31" spans="1:7" x14ac:dyDescent="0.2">
      <c r="A31" s="32" t="s">
        <v>35</v>
      </c>
      <c r="B31" s="48">
        <v>962856.84880000004</v>
      </c>
      <c r="C31" s="49">
        <v>0</v>
      </c>
      <c r="D31" s="48">
        <f t="shared" si="7"/>
        <v>962856.84880000004</v>
      </c>
      <c r="E31" s="49">
        <v>184480.79</v>
      </c>
      <c r="F31" s="50">
        <v>158960.79</v>
      </c>
      <c r="G31" s="37">
        <f t="shared" si="8"/>
        <v>778376.0588</v>
      </c>
    </row>
    <row r="32" spans="1:7" x14ac:dyDescent="0.2">
      <c r="A32" s="32" t="s">
        <v>36</v>
      </c>
      <c r="B32" s="48">
        <v>35826968.092424497</v>
      </c>
      <c r="C32" s="49">
        <v>0</v>
      </c>
      <c r="D32" s="48">
        <f t="shared" si="7"/>
        <v>35826968.092424497</v>
      </c>
      <c r="E32" s="49">
        <v>8778295.7800000012</v>
      </c>
      <c r="F32" s="50">
        <v>8778295.7800000012</v>
      </c>
      <c r="G32" s="37">
        <f t="shared" si="8"/>
        <v>27048672.312424496</v>
      </c>
    </row>
    <row r="33" spans="1:7" x14ac:dyDescent="0.2">
      <c r="A33" s="35" t="s">
        <v>164</v>
      </c>
      <c r="B33" s="38">
        <f t="shared" ref="B33:G33" si="9">SUM(B34:B42)</f>
        <v>1128434.824</v>
      </c>
      <c r="C33" s="38">
        <f t="shared" si="9"/>
        <v>0</v>
      </c>
      <c r="D33" s="38">
        <f t="shared" si="9"/>
        <v>1128434.824</v>
      </c>
      <c r="E33" s="38">
        <f t="shared" si="9"/>
        <v>25418.1</v>
      </c>
      <c r="F33" s="38">
        <f t="shared" si="9"/>
        <v>25418.1</v>
      </c>
      <c r="G33" s="38">
        <f t="shared" si="9"/>
        <v>1103016.7239999999</v>
      </c>
    </row>
    <row r="34" spans="1:7" x14ac:dyDescent="0.2">
      <c r="A34" s="32" t="s">
        <v>37</v>
      </c>
      <c r="B34" s="48">
        <v>0</v>
      </c>
      <c r="C34" s="49">
        <v>0</v>
      </c>
      <c r="D34" s="48">
        <f t="shared" ref="D34:D42" si="10">B34+C34</f>
        <v>0</v>
      </c>
      <c r="E34" s="49">
        <v>0</v>
      </c>
      <c r="F34" s="50">
        <v>0</v>
      </c>
      <c r="G34" s="37">
        <f t="shared" ref="G34:G42" si="11">D34-E34</f>
        <v>0</v>
      </c>
    </row>
    <row r="35" spans="1:7" x14ac:dyDescent="0.2">
      <c r="A35" s="32" t="s">
        <v>38</v>
      </c>
      <c r="B35" s="48">
        <v>0</v>
      </c>
      <c r="C35" s="49">
        <v>0</v>
      </c>
      <c r="D35" s="48">
        <f t="shared" si="10"/>
        <v>0</v>
      </c>
      <c r="E35" s="49">
        <v>0</v>
      </c>
      <c r="F35" s="50">
        <v>0</v>
      </c>
      <c r="G35" s="37">
        <f t="shared" si="11"/>
        <v>0</v>
      </c>
    </row>
    <row r="36" spans="1:7" x14ac:dyDescent="0.2">
      <c r="A36" s="32" t="s">
        <v>39</v>
      </c>
      <c r="B36" s="48">
        <v>0</v>
      </c>
      <c r="C36" s="49">
        <v>0</v>
      </c>
      <c r="D36" s="48">
        <f t="shared" si="10"/>
        <v>0</v>
      </c>
      <c r="E36" s="49">
        <v>0</v>
      </c>
      <c r="F36" s="50">
        <v>0</v>
      </c>
      <c r="G36" s="37">
        <f t="shared" si="11"/>
        <v>0</v>
      </c>
    </row>
    <row r="37" spans="1:7" x14ac:dyDescent="0.2">
      <c r="A37" s="32" t="s">
        <v>40</v>
      </c>
      <c r="B37" s="48">
        <v>128434.82399999999</v>
      </c>
      <c r="C37" s="49">
        <v>0</v>
      </c>
      <c r="D37" s="48">
        <f t="shared" si="10"/>
        <v>128434.82399999999</v>
      </c>
      <c r="E37" s="49">
        <v>25418.1</v>
      </c>
      <c r="F37" s="50">
        <v>25418.1</v>
      </c>
      <c r="G37" s="37">
        <f t="shared" si="11"/>
        <v>103016.72399999999</v>
      </c>
    </row>
    <row r="38" spans="1:7" x14ac:dyDescent="0.2">
      <c r="A38" s="32" t="s">
        <v>41</v>
      </c>
      <c r="B38" s="48">
        <v>0</v>
      </c>
      <c r="C38" s="49">
        <v>0</v>
      </c>
      <c r="D38" s="48">
        <f t="shared" si="10"/>
        <v>0</v>
      </c>
      <c r="E38" s="49">
        <v>0</v>
      </c>
      <c r="F38" s="50">
        <v>0</v>
      </c>
      <c r="G38" s="37">
        <f t="shared" si="11"/>
        <v>0</v>
      </c>
    </row>
    <row r="39" spans="1:7" x14ac:dyDescent="0.2">
      <c r="A39" s="32" t="s">
        <v>42</v>
      </c>
      <c r="B39" s="48">
        <v>0</v>
      </c>
      <c r="C39" s="49">
        <v>0</v>
      </c>
      <c r="D39" s="48">
        <f t="shared" si="10"/>
        <v>0</v>
      </c>
      <c r="E39" s="49">
        <v>0</v>
      </c>
      <c r="F39" s="50">
        <v>0</v>
      </c>
      <c r="G39" s="37">
        <f t="shared" si="11"/>
        <v>0</v>
      </c>
    </row>
    <row r="40" spans="1:7" x14ac:dyDescent="0.2">
      <c r="A40" s="32" t="s">
        <v>43</v>
      </c>
      <c r="B40" s="48">
        <v>0</v>
      </c>
      <c r="C40" s="49">
        <v>0</v>
      </c>
      <c r="D40" s="48">
        <f t="shared" si="10"/>
        <v>0</v>
      </c>
      <c r="E40" s="49">
        <v>0</v>
      </c>
      <c r="F40" s="50">
        <v>0</v>
      </c>
      <c r="G40" s="37">
        <f t="shared" si="11"/>
        <v>0</v>
      </c>
    </row>
    <row r="41" spans="1:7" x14ac:dyDescent="0.2">
      <c r="A41" s="32" t="s">
        <v>44</v>
      </c>
      <c r="B41" s="48">
        <v>1000000</v>
      </c>
      <c r="C41" s="49">
        <v>0</v>
      </c>
      <c r="D41" s="48">
        <f t="shared" si="10"/>
        <v>1000000</v>
      </c>
      <c r="E41" s="49">
        <v>0</v>
      </c>
      <c r="F41" s="50">
        <v>0</v>
      </c>
      <c r="G41" s="37">
        <f t="shared" si="11"/>
        <v>1000000</v>
      </c>
    </row>
    <row r="42" spans="1:7" x14ac:dyDescent="0.2">
      <c r="A42" s="32" t="s">
        <v>45</v>
      </c>
      <c r="B42" s="48">
        <v>0</v>
      </c>
      <c r="C42" s="49">
        <v>0</v>
      </c>
      <c r="D42" s="48">
        <f t="shared" si="10"/>
        <v>0</v>
      </c>
      <c r="E42" s="49">
        <v>0</v>
      </c>
      <c r="F42" s="50">
        <v>0</v>
      </c>
      <c r="G42" s="37">
        <f t="shared" si="11"/>
        <v>0</v>
      </c>
    </row>
    <row r="43" spans="1:7" x14ac:dyDescent="0.2">
      <c r="A43" s="35" t="s">
        <v>165</v>
      </c>
      <c r="B43" s="38">
        <f t="shared" ref="B43:G43" si="12">SUM(B44:B52)</f>
        <v>53903535.548599996</v>
      </c>
      <c r="C43" s="38">
        <f t="shared" si="12"/>
        <v>0</v>
      </c>
      <c r="D43" s="38">
        <f t="shared" si="12"/>
        <v>53903535.548599996</v>
      </c>
      <c r="E43" s="38">
        <f t="shared" si="12"/>
        <v>1181954.1599999999</v>
      </c>
      <c r="F43" s="38">
        <f t="shared" si="12"/>
        <v>300539.76</v>
      </c>
      <c r="G43" s="38">
        <f t="shared" si="12"/>
        <v>52721581.388599999</v>
      </c>
    </row>
    <row r="44" spans="1:7" x14ac:dyDescent="0.2">
      <c r="A44" s="32" t="s">
        <v>46</v>
      </c>
      <c r="B44" s="48">
        <v>3616072.4331999999</v>
      </c>
      <c r="C44" s="49">
        <v>0</v>
      </c>
      <c r="D44" s="48">
        <f t="shared" ref="D44:D52" si="13">B44+C44</f>
        <v>3616072.4331999999</v>
      </c>
      <c r="E44" s="49">
        <v>24807.759999999995</v>
      </c>
      <c r="F44" s="50">
        <v>24807.759999999995</v>
      </c>
      <c r="G44" s="37">
        <f t="shared" ref="G44:G52" si="14">D44-E44</f>
        <v>3591264.6732000001</v>
      </c>
    </row>
    <row r="45" spans="1:7" x14ac:dyDescent="0.2">
      <c r="A45" s="32" t="s">
        <v>47</v>
      </c>
      <c r="B45" s="48">
        <v>0</v>
      </c>
      <c r="C45" s="49">
        <v>0</v>
      </c>
      <c r="D45" s="48">
        <f t="shared" si="13"/>
        <v>0</v>
      </c>
      <c r="E45" s="49">
        <v>0</v>
      </c>
      <c r="F45" s="50">
        <v>0</v>
      </c>
      <c r="G45" s="37">
        <f t="shared" si="14"/>
        <v>0</v>
      </c>
    </row>
    <row r="46" spans="1:7" x14ac:dyDescent="0.2">
      <c r="A46" s="32" t="s">
        <v>48</v>
      </c>
      <c r="B46" s="48">
        <v>946655.2</v>
      </c>
      <c r="C46" s="49">
        <v>0</v>
      </c>
      <c r="D46" s="48">
        <f t="shared" si="13"/>
        <v>946655.2</v>
      </c>
      <c r="E46" s="49">
        <v>0</v>
      </c>
      <c r="F46" s="50">
        <v>0</v>
      </c>
      <c r="G46" s="37">
        <f t="shared" si="14"/>
        <v>946655.2</v>
      </c>
    </row>
    <row r="47" spans="1:7" x14ac:dyDescent="0.2">
      <c r="A47" s="32" t="s">
        <v>49</v>
      </c>
      <c r="B47" s="48">
        <v>6200000.0104</v>
      </c>
      <c r="C47" s="49">
        <v>0</v>
      </c>
      <c r="D47" s="48">
        <f t="shared" si="13"/>
        <v>6200000.0104</v>
      </c>
      <c r="E47" s="49">
        <v>0</v>
      </c>
      <c r="F47" s="50">
        <v>0</v>
      </c>
      <c r="G47" s="37">
        <f t="shared" si="14"/>
        <v>6200000.0104</v>
      </c>
    </row>
    <row r="48" spans="1:7" x14ac:dyDescent="0.2">
      <c r="A48" s="32" t="s">
        <v>50</v>
      </c>
      <c r="B48" s="48">
        <v>0</v>
      </c>
      <c r="C48" s="49">
        <v>0</v>
      </c>
      <c r="D48" s="48">
        <f t="shared" si="13"/>
        <v>0</v>
      </c>
      <c r="E48" s="49">
        <v>0</v>
      </c>
      <c r="F48" s="50">
        <v>0</v>
      </c>
      <c r="G48" s="37">
        <f t="shared" si="14"/>
        <v>0</v>
      </c>
    </row>
    <row r="49" spans="1:7" x14ac:dyDescent="0.2">
      <c r="A49" s="32" t="s">
        <v>51</v>
      </c>
      <c r="B49" s="48">
        <v>37270898.224999994</v>
      </c>
      <c r="C49" s="49">
        <v>0</v>
      </c>
      <c r="D49" s="48">
        <f t="shared" si="13"/>
        <v>37270898.224999994</v>
      </c>
      <c r="E49" s="49">
        <v>1157146.3999999999</v>
      </c>
      <c r="F49" s="50">
        <v>275732</v>
      </c>
      <c r="G49" s="37">
        <f t="shared" si="14"/>
        <v>36113751.824999996</v>
      </c>
    </row>
    <row r="50" spans="1:7" x14ac:dyDescent="0.2">
      <c r="A50" s="32" t="s">
        <v>52</v>
      </c>
      <c r="B50" s="48">
        <v>0</v>
      </c>
      <c r="C50" s="49">
        <v>0</v>
      </c>
      <c r="D50" s="48">
        <f t="shared" si="13"/>
        <v>0</v>
      </c>
      <c r="E50" s="49">
        <v>0</v>
      </c>
      <c r="F50" s="50">
        <v>0</v>
      </c>
      <c r="G50" s="37">
        <f t="shared" si="14"/>
        <v>0</v>
      </c>
    </row>
    <row r="51" spans="1:7" x14ac:dyDescent="0.2">
      <c r="A51" s="32" t="s">
        <v>53</v>
      </c>
      <c r="B51" s="48">
        <v>4640000</v>
      </c>
      <c r="C51" s="49">
        <v>0</v>
      </c>
      <c r="D51" s="48">
        <f t="shared" si="13"/>
        <v>4640000</v>
      </c>
      <c r="E51" s="49">
        <v>0</v>
      </c>
      <c r="F51" s="50">
        <v>0</v>
      </c>
      <c r="G51" s="37">
        <f t="shared" si="14"/>
        <v>4640000</v>
      </c>
    </row>
    <row r="52" spans="1:7" x14ac:dyDescent="0.2">
      <c r="A52" s="32" t="s">
        <v>54</v>
      </c>
      <c r="B52" s="48">
        <v>1229909.68</v>
      </c>
      <c r="C52" s="49">
        <v>0</v>
      </c>
      <c r="D52" s="48">
        <f t="shared" si="13"/>
        <v>1229909.68</v>
      </c>
      <c r="E52" s="49">
        <v>0</v>
      </c>
      <c r="F52" s="50">
        <v>0</v>
      </c>
      <c r="G52" s="37">
        <f t="shared" si="14"/>
        <v>1229909.68</v>
      </c>
    </row>
    <row r="53" spans="1:7" x14ac:dyDescent="0.2">
      <c r="A53" s="35" t="s">
        <v>55</v>
      </c>
      <c r="B53" s="38">
        <f t="shared" ref="B53:G53" si="15">SUM(B54:B56)</f>
        <v>149999999.99999988</v>
      </c>
      <c r="C53" s="38">
        <f t="shared" si="15"/>
        <v>0</v>
      </c>
      <c r="D53" s="38">
        <f t="shared" si="15"/>
        <v>149999999.99999988</v>
      </c>
      <c r="E53" s="38">
        <f t="shared" si="15"/>
        <v>87888144.159999996</v>
      </c>
      <c r="F53" s="38">
        <f t="shared" si="15"/>
        <v>83563454.359999999</v>
      </c>
      <c r="G53" s="38">
        <f t="shared" si="15"/>
        <v>62111855.839999899</v>
      </c>
    </row>
    <row r="54" spans="1:7" x14ac:dyDescent="0.2">
      <c r="A54" s="32" t="s">
        <v>56</v>
      </c>
      <c r="B54" s="48">
        <v>95238554.599999994</v>
      </c>
      <c r="C54" s="49">
        <v>0</v>
      </c>
      <c r="D54" s="48">
        <f t="shared" ref="D54:D56" si="16">B54+C54</f>
        <v>95238554.599999994</v>
      </c>
      <c r="E54" s="49">
        <v>66684279.519999996</v>
      </c>
      <c r="F54" s="50">
        <v>66684279.519999996</v>
      </c>
      <c r="G54" s="37">
        <f t="shared" ref="G54:G56" si="17">D54-E54</f>
        <v>28554275.079999998</v>
      </c>
    </row>
    <row r="55" spans="1:7" x14ac:dyDescent="0.2">
      <c r="A55" s="32" t="s">
        <v>57</v>
      </c>
      <c r="B55" s="48">
        <v>54761445.399999902</v>
      </c>
      <c r="C55" s="49">
        <v>0</v>
      </c>
      <c r="D55" s="48">
        <f t="shared" si="16"/>
        <v>54761445.399999902</v>
      </c>
      <c r="E55" s="49">
        <v>21203864.640000001</v>
      </c>
      <c r="F55" s="50">
        <v>16879174.84</v>
      </c>
      <c r="G55" s="37">
        <f t="shared" si="17"/>
        <v>33557580.759999901</v>
      </c>
    </row>
    <row r="56" spans="1:7" x14ac:dyDescent="0.2">
      <c r="A56" s="32" t="s">
        <v>58</v>
      </c>
      <c r="B56" s="48">
        <v>0</v>
      </c>
      <c r="C56" s="49">
        <v>0</v>
      </c>
      <c r="D56" s="48">
        <f t="shared" si="16"/>
        <v>0</v>
      </c>
      <c r="E56" s="49">
        <v>0</v>
      </c>
      <c r="F56" s="50">
        <v>0</v>
      </c>
      <c r="G56" s="37">
        <f t="shared" si="17"/>
        <v>0</v>
      </c>
    </row>
    <row r="57" spans="1:7" x14ac:dyDescent="0.2">
      <c r="A57" s="35" t="s">
        <v>166</v>
      </c>
      <c r="B57" s="38">
        <f t="shared" ref="B57:G57" si="18">SUM(B58:B64)</f>
        <v>0</v>
      </c>
      <c r="C57" s="38">
        <f t="shared" si="18"/>
        <v>0</v>
      </c>
      <c r="D57" s="38">
        <f t="shared" si="18"/>
        <v>0</v>
      </c>
      <c r="E57" s="38">
        <f t="shared" si="18"/>
        <v>0</v>
      </c>
      <c r="F57" s="38">
        <f t="shared" si="18"/>
        <v>0</v>
      </c>
      <c r="G57" s="38">
        <f t="shared" si="18"/>
        <v>0</v>
      </c>
    </row>
    <row r="58" spans="1:7" x14ac:dyDescent="0.2">
      <c r="A58" s="32" t="s">
        <v>59</v>
      </c>
      <c r="B58" s="48">
        <v>0</v>
      </c>
      <c r="C58" s="49">
        <v>0</v>
      </c>
      <c r="D58" s="48">
        <f t="shared" ref="D58:D64" si="19">B58+C58</f>
        <v>0</v>
      </c>
      <c r="E58" s="49">
        <v>0</v>
      </c>
      <c r="F58" s="50">
        <v>0</v>
      </c>
      <c r="G58" s="37">
        <f t="shared" ref="G58:G64" si="20">D58-E58</f>
        <v>0</v>
      </c>
    </row>
    <row r="59" spans="1:7" x14ac:dyDescent="0.2">
      <c r="A59" s="32" t="s">
        <v>60</v>
      </c>
      <c r="B59" s="48">
        <v>0</v>
      </c>
      <c r="C59" s="49">
        <v>0</v>
      </c>
      <c r="D59" s="48">
        <f t="shared" si="19"/>
        <v>0</v>
      </c>
      <c r="E59" s="49">
        <v>0</v>
      </c>
      <c r="F59" s="50">
        <v>0</v>
      </c>
      <c r="G59" s="37">
        <f t="shared" si="20"/>
        <v>0</v>
      </c>
    </row>
    <row r="60" spans="1:7" x14ac:dyDescent="0.2">
      <c r="A60" s="32" t="s">
        <v>61</v>
      </c>
      <c r="B60" s="48">
        <v>0</v>
      </c>
      <c r="C60" s="49">
        <v>0</v>
      </c>
      <c r="D60" s="48">
        <f t="shared" si="19"/>
        <v>0</v>
      </c>
      <c r="E60" s="49">
        <v>0</v>
      </c>
      <c r="F60" s="50">
        <v>0</v>
      </c>
      <c r="G60" s="37">
        <f t="shared" si="20"/>
        <v>0</v>
      </c>
    </row>
    <row r="61" spans="1:7" x14ac:dyDescent="0.2">
      <c r="A61" s="32" t="s">
        <v>62</v>
      </c>
      <c r="B61" s="48">
        <v>0</v>
      </c>
      <c r="C61" s="49">
        <v>0</v>
      </c>
      <c r="D61" s="48">
        <f t="shared" si="19"/>
        <v>0</v>
      </c>
      <c r="E61" s="49">
        <v>0</v>
      </c>
      <c r="F61" s="50">
        <v>0</v>
      </c>
      <c r="G61" s="37">
        <f t="shared" si="20"/>
        <v>0</v>
      </c>
    </row>
    <row r="62" spans="1:7" x14ac:dyDescent="0.2">
      <c r="A62" s="32" t="s">
        <v>63</v>
      </c>
      <c r="B62" s="48">
        <v>0</v>
      </c>
      <c r="C62" s="49">
        <v>0</v>
      </c>
      <c r="D62" s="48">
        <f t="shared" si="19"/>
        <v>0</v>
      </c>
      <c r="E62" s="49">
        <v>0</v>
      </c>
      <c r="F62" s="50">
        <v>0</v>
      </c>
      <c r="G62" s="37">
        <f t="shared" si="20"/>
        <v>0</v>
      </c>
    </row>
    <row r="63" spans="1:7" x14ac:dyDescent="0.2">
      <c r="A63" s="32" t="s">
        <v>64</v>
      </c>
      <c r="B63" s="48">
        <v>0</v>
      </c>
      <c r="C63" s="49">
        <v>0</v>
      </c>
      <c r="D63" s="48">
        <f t="shared" si="19"/>
        <v>0</v>
      </c>
      <c r="E63" s="49">
        <v>0</v>
      </c>
      <c r="F63" s="50">
        <v>0</v>
      </c>
      <c r="G63" s="37">
        <f t="shared" si="20"/>
        <v>0</v>
      </c>
    </row>
    <row r="64" spans="1:7" x14ac:dyDescent="0.2">
      <c r="A64" s="32" t="s">
        <v>65</v>
      </c>
      <c r="B64" s="48">
        <v>0</v>
      </c>
      <c r="C64" s="49">
        <v>0</v>
      </c>
      <c r="D64" s="48">
        <f t="shared" si="19"/>
        <v>0</v>
      </c>
      <c r="E64" s="49">
        <v>0</v>
      </c>
      <c r="F64" s="50">
        <v>0</v>
      </c>
      <c r="G64" s="37">
        <f t="shared" si="20"/>
        <v>0</v>
      </c>
    </row>
    <row r="65" spans="1:7" x14ac:dyDescent="0.2">
      <c r="A65" s="35" t="s">
        <v>167</v>
      </c>
      <c r="B65" s="38">
        <f t="shared" ref="B65:G65" si="21">SUM(B66:B68)</f>
        <v>0</v>
      </c>
      <c r="C65" s="38">
        <f t="shared" si="21"/>
        <v>0</v>
      </c>
      <c r="D65" s="38">
        <f t="shared" si="21"/>
        <v>0</v>
      </c>
      <c r="E65" s="38">
        <f t="shared" si="21"/>
        <v>0</v>
      </c>
      <c r="F65" s="38">
        <f t="shared" si="21"/>
        <v>0</v>
      </c>
      <c r="G65" s="38">
        <f t="shared" si="21"/>
        <v>0</v>
      </c>
    </row>
    <row r="66" spans="1:7" x14ac:dyDescent="0.2">
      <c r="A66" s="32" t="s">
        <v>66</v>
      </c>
      <c r="B66" s="48">
        <v>0</v>
      </c>
      <c r="C66" s="49">
        <v>0</v>
      </c>
      <c r="D66" s="48">
        <f t="shared" ref="D66:D68" si="22">B66+C66</f>
        <v>0</v>
      </c>
      <c r="E66" s="49">
        <v>0</v>
      </c>
      <c r="F66" s="50">
        <v>0</v>
      </c>
      <c r="G66" s="37">
        <f t="shared" ref="G66:G68" si="23">D66-E66</f>
        <v>0</v>
      </c>
    </row>
    <row r="67" spans="1:7" x14ac:dyDescent="0.2">
      <c r="A67" s="32" t="s">
        <v>67</v>
      </c>
      <c r="B67" s="48">
        <v>0</v>
      </c>
      <c r="C67" s="49">
        <v>0</v>
      </c>
      <c r="D67" s="48">
        <f t="shared" si="22"/>
        <v>0</v>
      </c>
      <c r="E67" s="49">
        <v>0</v>
      </c>
      <c r="F67" s="50">
        <v>0</v>
      </c>
      <c r="G67" s="37">
        <f t="shared" si="23"/>
        <v>0</v>
      </c>
    </row>
    <row r="68" spans="1:7" x14ac:dyDescent="0.2">
      <c r="A68" s="32" t="s">
        <v>68</v>
      </c>
      <c r="B68" s="48">
        <v>0</v>
      </c>
      <c r="C68" s="49">
        <v>0</v>
      </c>
      <c r="D68" s="48">
        <f t="shared" si="22"/>
        <v>0</v>
      </c>
      <c r="E68" s="49">
        <v>0</v>
      </c>
      <c r="F68" s="50">
        <v>0</v>
      </c>
      <c r="G68" s="37">
        <f t="shared" si="23"/>
        <v>0</v>
      </c>
    </row>
    <row r="69" spans="1:7" x14ac:dyDescent="0.2">
      <c r="A69" s="35" t="s">
        <v>69</v>
      </c>
      <c r="B69" s="38">
        <f t="shared" ref="B69:G69" si="24">SUM(B70:B76)</f>
        <v>0</v>
      </c>
      <c r="C69" s="38">
        <f t="shared" si="24"/>
        <v>0</v>
      </c>
      <c r="D69" s="38">
        <f t="shared" si="24"/>
        <v>0</v>
      </c>
      <c r="E69" s="38">
        <f t="shared" si="24"/>
        <v>0</v>
      </c>
      <c r="F69" s="38">
        <f t="shared" si="24"/>
        <v>0</v>
      </c>
      <c r="G69" s="38">
        <f t="shared" si="24"/>
        <v>0</v>
      </c>
    </row>
    <row r="70" spans="1:7" x14ac:dyDescent="0.2">
      <c r="A70" s="32" t="s">
        <v>70</v>
      </c>
      <c r="B70" s="48">
        <v>0</v>
      </c>
      <c r="C70" s="49">
        <v>0</v>
      </c>
      <c r="D70" s="48">
        <f t="shared" ref="D70:D76" si="25">B70+C70</f>
        <v>0</v>
      </c>
      <c r="E70" s="49">
        <v>0</v>
      </c>
      <c r="F70" s="50">
        <v>0</v>
      </c>
      <c r="G70" s="37">
        <f t="shared" ref="G70:G76" si="26">D70-E70</f>
        <v>0</v>
      </c>
    </row>
    <row r="71" spans="1:7" x14ac:dyDescent="0.2">
      <c r="A71" s="32" t="s">
        <v>71</v>
      </c>
      <c r="B71" s="48">
        <v>0</v>
      </c>
      <c r="C71" s="49">
        <v>0</v>
      </c>
      <c r="D71" s="48">
        <f t="shared" si="25"/>
        <v>0</v>
      </c>
      <c r="E71" s="49">
        <v>0</v>
      </c>
      <c r="F71" s="50">
        <v>0</v>
      </c>
      <c r="G71" s="37">
        <f t="shared" si="26"/>
        <v>0</v>
      </c>
    </row>
    <row r="72" spans="1:7" x14ac:dyDescent="0.2">
      <c r="A72" s="32" t="s">
        <v>72</v>
      </c>
      <c r="B72" s="48">
        <v>0</v>
      </c>
      <c r="C72" s="49">
        <v>0</v>
      </c>
      <c r="D72" s="48">
        <f t="shared" si="25"/>
        <v>0</v>
      </c>
      <c r="E72" s="49">
        <v>0</v>
      </c>
      <c r="F72" s="50">
        <v>0</v>
      </c>
      <c r="G72" s="37">
        <f t="shared" si="26"/>
        <v>0</v>
      </c>
    </row>
    <row r="73" spans="1:7" x14ac:dyDescent="0.2">
      <c r="A73" s="32" t="s">
        <v>73</v>
      </c>
      <c r="B73" s="48">
        <v>0</v>
      </c>
      <c r="C73" s="49">
        <v>0</v>
      </c>
      <c r="D73" s="48">
        <f t="shared" si="25"/>
        <v>0</v>
      </c>
      <c r="E73" s="49">
        <v>0</v>
      </c>
      <c r="F73" s="50">
        <v>0</v>
      </c>
      <c r="G73" s="37">
        <f t="shared" si="26"/>
        <v>0</v>
      </c>
    </row>
    <row r="74" spans="1:7" x14ac:dyDescent="0.2">
      <c r="A74" s="32" t="s">
        <v>74</v>
      </c>
      <c r="B74" s="48">
        <v>0</v>
      </c>
      <c r="C74" s="49">
        <v>0</v>
      </c>
      <c r="D74" s="48">
        <f t="shared" si="25"/>
        <v>0</v>
      </c>
      <c r="E74" s="49">
        <v>0</v>
      </c>
      <c r="F74" s="50">
        <v>0</v>
      </c>
      <c r="G74" s="37">
        <f t="shared" si="26"/>
        <v>0</v>
      </c>
    </row>
    <row r="75" spans="1:7" x14ac:dyDescent="0.2">
      <c r="A75" s="32" t="s">
        <v>75</v>
      </c>
      <c r="B75" s="48">
        <v>0</v>
      </c>
      <c r="C75" s="49">
        <v>0</v>
      </c>
      <c r="D75" s="48">
        <f t="shared" si="25"/>
        <v>0</v>
      </c>
      <c r="E75" s="49">
        <v>0</v>
      </c>
      <c r="F75" s="50">
        <v>0</v>
      </c>
      <c r="G75" s="37">
        <f t="shared" si="26"/>
        <v>0</v>
      </c>
    </row>
    <row r="76" spans="1:7" x14ac:dyDescent="0.2">
      <c r="A76" s="33" t="s">
        <v>76</v>
      </c>
      <c r="B76" s="48">
        <v>0</v>
      </c>
      <c r="C76" s="49">
        <v>0</v>
      </c>
      <c r="D76" s="48">
        <f t="shared" si="25"/>
        <v>0</v>
      </c>
      <c r="E76" s="49">
        <v>0</v>
      </c>
      <c r="F76" s="50">
        <v>0</v>
      </c>
      <c r="G76" s="37">
        <f t="shared" si="26"/>
        <v>0</v>
      </c>
    </row>
    <row r="77" spans="1:7" x14ac:dyDescent="0.2">
      <c r="A77" s="34" t="s">
        <v>77</v>
      </c>
      <c r="B77" s="39">
        <f t="shared" ref="B77:G77" si="27">B5+B13+B23+B33+B43+B53+B57+B65+B69</f>
        <v>657683436.45049334</v>
      </c>
      <c r="C77" s="39">
        <f t="shared" si="27"/>
        <v>0</v>
      </c>
      <c r="D77" s="39">
        <f t="shared" si="27"/>
        <v>657683436.45049334</v>
      </c>
      <c r="E77" s="39">
        <f t="shared" si="27"/>
        <v>174450156.97999996</v>
      </c>
      <c r="F77" s="39">
        <f t="shared" si="27"/>
        <v>167138834.14999998</v>
      </c>
      <c r="G77" s="39">
        <f t="shared" si="27"/>
        <v>483233279.47049332</v>
      </c>
    </row>
    <row r="79" spans="1:7" x14ac:dyDescent="0.2">
      <c r="E79" s="46"/>
      <c r="F79" s="46"/>
    </row>
    <row r="80" spans="1:7" x14ac:dyDescent="0.2">
      <c r="A80" s="1" t="s">
        <v>154</v>
      </c>
    </row>
    <row r="83" spans="1:3" x14ac:dyDescent="0.2">
      <c r="A83" s="1" t="s">
        <v>155</v>
      </c>
      <c r="C83" s="1" t="s">
        <v>155</v>
      </c>
    </row>
    <row r="85" spans="1:3" x14ac:dyDescent="0.2">
      <c r="A85" s="1" t="s">
        <v>156</v>
      </c>
      <c r="C85" s="1" t="s">
        <v>156</v>
      </c>
    </row>
    <row r="86" spans="1:3" x14ac:dyDescent="0.2">
      <c r="A86" s="1" t="s">
        <v>157</v>
      </c>
      <c r="C86" s="1" t="s">
        <v>158</v>
      </c>
    </row>
    <row r="87" spans="1:3" x14ac:dyDescent="0.2">
      <c r="A87" s="1" t="s">
        <v>159</v>
      </c>
      <c r="C87" s="1" t="s">
        <v>160</v>
      </c>
    </row>
    <row r="91" spans="1:3" x14ac:dyDescent="0.2">
      <c r="A91" s="1" t="s">
        <v>161</v>
      </c>
    </row>
    <row r="93" spans="1:3" x14ac:dyDescent="0.2">
      <c r="A93" s="1" t="s">
        <v>162</v>
      </c>
    </row>
    <row r="94" spans="1:3" x14ac:dyDescent="0.2">
      <c r="A94" s="63" t="s">
        <v>171</v>
      </c>
    </row>
    <row r="95" spans="1:3" x14ac:dyDescent="0.2">
      <c r="A95" s="63" t="s">
        <v>170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G34"/>
  <sheetViews>
    <sheetView showGridLines="0" workbookViewId="0">
      <selection sqref="A1:G34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45" customHeight="1" x14ac:dyDescent="0.2">
      <c r="A1" s="64" t="s">
        <v>173</v>
      </c>
      <c r="B1" s="65"/>
      <c r="C1" s="65"/>
      <c r="D1" s="65"/>
      <c r="E1" s="65"/>
      <c r="F1" s="65"/>
      <c r="G1" s="66"/>
    </row>
    <row r="2" spans="1:7" x14ac:dyDescent="0.2">
      <c r="A2" s="18"/>
      <c r="B2" s="21" t="s">
        <v>0</v>
      </c>
      <c r="C2" s="22"/>
      <c r="D2" s="22"/>
      <c r="E2" s="22"/>
      <c r="F2" s="23"/>
      <c r="G2" s="67" t="s">
        <v>7</v>
      </c>
    </row>
    <row r="3" spans="1:7" ht="24.9" customHeight="1" x14ac:dyDescent="0.2">
      <c r="A3" s="1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8"/>
    </row>
    <row r="4" spans="1:7" x14ac:dyDescent="0.2">
      <c r="A4" s="20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9"/>
      <c r="B5" s="6"/>
      <c r="C5" s="6"/>
      <c r="D5" s="6"/>
      <c r="E5" s="6"/>
      <c r="F5" s="6"/>
      <c r="G5" s="6"/>
    </row>
    <row r="6" spans="1:7" x14ac:dyDescent="0.2">
      <c r="A6" s="29" t="s">
        <v>78</v>
      </c>
      <c r="B6" s="48">
        <v>453779900.90189457</v>
      </c>
      <c r="C6" s="51">
        <v>0</v>
      </c>
      <c r="D6" s="40">
        <f>B6+C6</f>
        <v>453779900.90189457</v>
      </c>
      <c r="E6" s="51">
        <v>85380058.659999982</v>
      </c>
      <c r="F6" s="51">
        <v>83274840.029999986</v>
      </c>
      <c r="G6" s="40">
        <f>D6-E6</f>
        <v>368399842.2418946</v>
      </c>
    </row>
    <row r="7" spans="1:7" ht="13.2" x14ac:dyDescent="0.25">
      <c r="A7" s="29"/>
      <c r="B7" s="52"/>
      <c r="C7" s="53"/>
      <c r="D7" s="40"/>
      <c r="E7" s="51"/>
      <c r="F7" s="51"/>
      <c r="G7" s="40"/>
    </row>
    <row r="8" spans="1:7" x14ac:dyDescent="0.2">
      <c r="A8" s="29" t="s">
        <v>79</v>
      </c>
      <c r="B8" s="48">
        <v>203903535.54860005</v>
      </c>
      <c r="C8" s="51">
        <v>0</v>
      </c>
      <c r="D8" s="40">
        <f>B8+C8</f>
        <v>203903535.54860005</v>
      </c>
      <c r="E8" s="51">
        <v>89070098.319999993</v>
      </c>
      <c r="F8" s="51">
        <v>83863994.120000005</v>
      </c>
      <c r="G8" s="40">
        <f>D8-E8</f>
        <v>114833437.22860005</v>
      </c>
    </row>
    <row r="9" spans="1:7" x14ac:dyDescent="0.2">
      <c r="A9" s="29"/>
      <c r="B9" s="54"/>
      <c r="C9" s="51"/>
      <c r="D9" s="40"/>
      <c r="E9" s="51"/>
      <c r="F9" s="51"/>
      <c r="G9" s="40"/>
    </row>
    <row r="10" spans="1:7" x14ac:dyDescent="0.2">
      <c r="A10" s="29" t="s">
        <v>80</v>
      </c>
      <c r="B10" s="54">
        <v>0</v>
      </c>
      <c r="C10" s="51">
        <v>0</v>
      </c>
      <c r="D10" s="40">
        <f>B10+C10</f>
        <v>0</v>
      </c>
      <c r="E10" s="51">
        <v>0</v>
      </c>
      <c r="F10" s="51">
        <v>0</v>
      </c>
      <c r="G10" s="40">
        <f>D10-E10</f>
        <v>0</v>
      </c>
    </row>
    <row r="11" spans="1:7" x14ac:dyDescent="0.2">
      <c r="A11" s="29"/>
      <c r="B11" s="54"/>
      <c r="C11" s="51"/>
      <c r="D11" s="40"/>
      <c r="E11" s="51"/>
      <c r="F11" s="51"/>
      <c r="G11" s="40"/>
    </row>
    <row r="12" spans="1:7" x14ac:dyDescent="0.2">
      <c r="A12" s="29" t="s">
        <v>41</v>
      </c>
      <c r="B12" s="54">
        <v>0</v>
      </c>
      <c r="C12" s="51">
        <v>0</v>
      </c>
      <c r="D12" s="40">
        <f>B12+C12</f>
        <v>0</v>
      </c>
      <c r="E12" s="51">
        <v>0</v>
      </c>
      <c r="F12" s="51">
        <v>0</v>
      </c>
      <c r="G12" s="40">
        <f>D12-E12</f>
        <v>0</v>
      </c>
    </row>
    <row r="13" spans="1:7" x14ac:dyDescent="0.2">
      <c r="A13" s="29"/>
      <c r="B13" s="54"/>
      <c r="C13" s="53"/>
      <c r="D13" s="40"/>
      <c r="E13" s="51"/>
      <c r="F13" s="51"/>
      <c r="G13" s="40"/>
    </row>
    <row r="14" spans="1:7" x14ac:dyDescent="0.2">
      <c r="A14" s="29" t="s">
        <v>66</v>
      </c>
      <c r="B14" s="54">
        <v>0</v>
      </c>
      <c r="C14" s="51">
        <v>0</v>
      </c>
      <c r="D14" s="40">
        <f>B14+C14</f>
        <v>0</v>
      </c>
      <c r="E14" s="51">
        <v>0</v>
      </c>
      <c r="F14" s="51">
        <v>0</v>
      </c>
      <c r="G14" s="40">
        <f>D14-E14</f>
        <v>0</v>
      </c>
    </row>
    <row r="15" spans="1:7" x14ac:dyDescent="0.2">
      <c r="A15" s="30"/>
      <c r="B15" s="40"/>
      <c r="C15" s="40"/>
      <c r="D15" s="40"/>
      <c r="E15" s="40"/>
      <c r="F15" s="40"/>
      <c r="G15" s="40"/>
    </row>
    <row r="16" spans="1:7" x14ac:dyDescent="0.2">
      <c r="A16" s="31" t="s">
        <v>77</v>
      </c>
      <c r="B16" s="41">
        <f>B6+B8+B10+B12+B14</f>
        <v>657683436.45049465</v>
      </c>
      <c r="C16" s="41">
        <f t="shared" ref="C16:G16" si="0">C6+C8+C10+C12+C14</f>
        <v>0</v>
      </c>
      <c r="D16" s="41">
        <f t="shared" si="0"/>
        <v>657683436.45049465</v>
      </c>
      <c r="E16" s="41">
        <f t="shared" si="0"/>
        <v>174450156.97999996</v>
      </c>
      <c r="F16" s="41">
        <f t="shared" si="0"/>
        <v>167138834.14999998</v>
      </c>
      <c r="G16" s="41">
        <f t="shared" si="0"/>
        <v>483233279.47049463</v>
      </c>
    </row>
    <row r="17" spans="1:6" x14ac:dyDescent="0.2">
      <c r="E17" s="44"/>
      <c r="F17" s="44"/>
    </row>
    <row r="18" spans="1:6" x14ac:dyDescent="0.2">
      <c r="F18" s="44"/>
    </row>
    <row r="19" spans="1:6" x14ac:dyDescent="0.2">
      <c r="A19" s="1" t="s">
        <v>154</v>
      </c>
    </row>
    <row r="22" spans="1:6" x14ac:dyDescent="0.2">
      <c r="A22" s="1" t="s">
        <v>155</v>
      </c>
      <c r="C22" s="1" t="s">
        <v>155</v>
      </c>
    </row>
    <row r="24" spans="1:6" x14ac:dyDescent="0.2">
      <c r="A24" s="1" t="s">
        <v>156</v>
      </c>
      <c r="C24" s="1" t="s">
        <v>156</v>
      </c>
    </row>
    <row r="25" spans="1:6" x14ac:dyDescent="0.2">
      <c r="A25" s="1" t="s">
        <v>157</v>
      </c>
      <c r="C25" s="1" t="s">
        <v>158</v>
      </c>
    </row>
    <row r="26" spans="1:6" x14ac:dyDescent="0.2">
      <c r="A26" s="1" t="s">
        <v>159</v>
      </c>
      <c r="C26" s="1" t="s">
        <v>160</v>
      </c>
    </row>
    <row r="30" spans="1:6" x14ac:dyDescent="0.2">
      <c r="A30" s="1" t="s">
        <v>161</v>
      </c>
    </row>
    <row r="32" spans="1:6" x14ac:dyDescent="0.2">
      <c r="A32" s="1" t="s">
        <v>162</v>
      </c>
    </row>
    <row r="33" spans="1:1" x14ac:dyDescent="0.2">
      <c r="A33" s="63" t="s">
        <v>171</v>
      </c>
    </row>
    <row r="34" spans="1:1" x14ac:dyDescent="0.2">
      <c r="A34" s="63" t="s">
        <v>170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G92"/>
  <sheetViews>
    <sheetView showGridLines="0" workbookViewId="0">
      <selection activeCell="A92" sqref="A1:G92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45" customHeight="1" x14ac:dyDescent="0.2">
      <c r="A1" s="64" t="s">
        <v>174</v>
      </c>
      <c r="B1" s="65"/>
      <c r="C1" s="65"/>
      <c r="D1" s="65"/>
      <c r="E1" s="65"/>
      <c r="F1" s="65"/>
      <c r="G1" s="66"/>
    </row>
    <row r="2" spans="1:7" x14ac:dyDescent="0.2">
      <c r="A2" s="8"/>
      <c r="B2" s="8"/>
      <c r="C2" s="8"/>
      <c r="D2" s="8"/>
      <c r="E2" s="8"/>
      <c r="F2" s="8"/>
      <c r="G2" s="8"/>
    </row>
    <row r="3" spans="1:7" x14ac:dyDescent="0.2">
      <c r="A3" s="18"/>
      <c r="B3" s="21" t="s">
        <v>0</v>
      </c>
      <c r="C3" s="22"/>
      <c r="D3" s="22"/>
      <c r="E3" s="22"/>
      <c r="F3" s="23"/>
      <c r="G3" s="67" t="s">
        <v>7</v>
      </c>
    </row>
    <row r="4" spans="1:7" ht="24.9" customHeight="1" x14ac:dyDescent="0.2">
      <c r="A4" s="19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68"/>
    </row>
    <row r="5" spans="1:7" x14ac:dyDescent="0.2">
      <c r="A5" s="20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7"/>
      <c r="B6" s="13"/>
      <c r="C6" s="13"/>
      <c r="D6" s="13"/>
      <c r="E6" s="13"/>
      <c r="F6" s="13"/>
      <c r="G6" s="13"/>
    </row>
    <row r="7" spans="1:7" x14ac:dyDescent="0.2">
      <c r="A7" s="55" t="s">
        <v>136</v>
      </c>
      <c r="B7" s="56">
        <v>2570762.4299999997</v>
      </c>
      <c r="C7" s="48">
        <v>0</v>
      </c>
      <c r="D7" s="49">
        <f>B7+C7</f>
        <v>2570762.4299999997</v>
      </c>
      <c r="E7" s="49">
        <v>490028.72</v>
      </c>
      <c r="F7" s="57">
        <v>489508.14999999997</v>
      </c>
      <c r="G7" s="37">
        <f>D7-E7</f>
        <v>2080733.7099999997</v>
      </c>
    </row>
    <row r="8" spans="1:7" x14ac:dyDescent="0.2">
      <c r="A8" s="55" t="s">
        <v>125</v>
      </c>
      <c r="B8" s="56">
        <v>4935977.25</v>
      </c>
      <c r="C8" s="48">
        <v>0</v>
      </c>
      <c r="D8" s="49">
        <f t="shared" ref="D8:D38" si="0">B8+C8</f>
        <v>4935977.25</v>
      </c>
      <c r="E8" s="49">
        <v>584322.9700000002</v>
      </c>
      <c r="F8" s="57">
        <v>577120.92000000016</v>
      </c>
      <c r="G8" s="37">
        <f t="shared" ref="G8:G38" si="1">D8-E8</f>
        <v>4351654.2799999993</v>
      </c>
    </row>
    <row r="9" spans="1:7" x14ac:dyDescent="0.2">
      <c r="A9" s="55" t="s">
        <v>149</v>
      </c>
      <c r="B9" s="56">
        <v>8429868.620000001</v>
      </c>
      <c r="C9" s="48">
        <v>0</v>
      </c>
      <c r="D9" s="49">
        <f t="shared" si="0"/>
        <v>8429868.620000001</v>
      </c>
      <c r="E9" s="49">
        <v>2662882.4</v>
      </c>
      <c r="F9" s="57">
        <v>2571301.9600000004</v>
      </c>
      <c r="G9" s="37">
        <f t="shared" si="1"/>
        <v>5766986.2200000007</v>
      </c>
    </row>
    <row r="10" spans="1:7" x14ac:dyDescent="0.2">
      <c r="A10" s="55" t="s">
        <v>126</v>
      </c>
      <c r="B10" s="56">
        <v>3139664.1100000003</v>
      </c>
      <c r="C10" s="48">
        <v>0</v>
      </c>
      <c r="D10" s="49">
        <f t="shared" si="0"/>
        <v>3139664.1100000003</v>
      </c>
      <c r="E10" s="49">
        <v>419997.68</v>
      </c>
      <c r="F10" s="57">
        <v>418785.93</v>
      </c>
      <c r="G10" s="37">
        <f t="shared" si="1"/>
        <v>2719666.43</v>
      </c>
    </row>
    <row r="11" spans="1:7" x14ac:dyDescent="0.2">
      <c r="A11" s="55" t="s">
        <v>150</v>
      </c>
      <c r="B11" s="56">
        <v>6854326.3900000006</v>
      </c>
      <c r="C11" s="48">
        <v>0</v>
      </c>
      <c r="D11" s="49">
        <f t="shared" si="0"/>
        <v>6854326.3900000006</v>
      </c>
      <c r="E11" s="49">
        <v>874072.80999999994</v>
      </c>
      <c r="F11" s="57">
        <v>873032.17999999993</v>
      </c>
      <c r="G11" s="37">
        <f t="shared" si="1"/>
        <v>5980253.580000001</v>
      </c>
    </row>
    <row r="12" spans="1:7" x14ac:dyDescent="0.2">
      <c r="A12" s="55" t="s">
        <v>137</v>
      </c>
      <c r="B12" s="56">
        <v>695781.04999999993</v>
      </c>
      <c r="C12" s="48">
        <v>0</v>
      </c>
      <c r="D12" s="49">
        <f t="shared" si="0"/>
        <v>695781.04999999993</v>
      </c>
      <c r="E12" s="49">
        <v>147309.12999999998</v>
      </c>
      <c r="F12" s="57">
        <v>144674.35999999999</v>
      </c>
      <c r="G12" s="37">
        <f t="shared" si="1"/>
        <v>548471.91999999993</v>
      </c>
    </row>
    <row r="13" spans="1:7" x14ac:dyDescent="0.2">
      <c r="A13" s="55" t="s">
        <v>169</v>
      </c>
      <c r="B13" s="56">
        <v>1282424.28</v>
      </c>
      <c r="C13" s="48">
        <v>0</v>
      </c>
      <c r="D13" s="49">
        <f t="shared" si="0"/>
        <v>1282424.28</v>
      </c>
      <c r="E13" s="49">
        <v>238454.71</v>
      </c>
      <c r="F13" s="57">
        <v>232279.77</v>
      </c>
      <c r="G13" s="37">
        <f t="shared" si="1"/>
        <v>1043969.5700000001</v>
      </c>
    </row>
    <row r="14" spans="1:7" x14ac:dyDescent="0.2">
      <c r="A14" s="55" t="s">
        <v>122</v>
      </c>
      <c r="B14" s="56">
        <v>11699991.013800001</v>
      </c>
      <c r="C14" s="48">
        <v>0</v>
      </c>
      <c r="D14" s="49">
        <f t="shared" si="0"/>
        <v>11699991.013800001</v>
      </c>
      <c r="E14" s="49">
        <v>1540202.3199999998</v>
      </c>
      <c r="F14" s="57">
        <v>1537997.5599999998</v>
      </c>
      <c r="G14" s="37">
        <f t="shared" si="1"/>
        <v>10159788.6938</v>
      </c>
    </row>
    <row r="15" spans="1:7" x14ac:dyDescent="0.2">
      <c r="A15" s="55" t="s">
        <v>138</v>
      </c>
      <c r="B15" s="56">
        <v>2133643.2948000003</v>
      </c>
      <c r="C15" s="48">
        <v>0</v>
      </c>
      <c r="D15" s="49">
        <f t="shared" si="0"/>
        <v>2133643.2948000003</v>
      </c>
      <c r="E15" s="49">
        <v>442006.79000000004</v>
      </c>
      <c r="F15" s="57">
        <v>438408.99000000005</v>
      </c>
      <c r="G15" s="37">
        <f t="shared" si="1"/>
        <v>1691636.5048000002</v>
      </c>
    </row>
    <row r="16" spans="1:7" x14ac:dyDescent="0.2">
      <c r="A16" s="55" t="s">
        <v>127</v>
      </c>
      <c r="B16" s="56">
        <v>2896516.0360000008</v>
      </c>
      <c r="C16" s="48">
        <v>0</v>
      </c>
      <c r="D16" s="49">
        <f t="shared" si="0"/>
        <v>2896516.0360000008</v>
      </c>
      <c r="E16" s="49">
        <v>552182.43999999994</v>
      </c>
      <c r="F16" s="57">
        <v>551168.72</v>
      </c>
      <c r="G16" s="37">
        <f t="shared" si="1"/>
        <v>2344333.5960000008</v>
      </c>
    </row>
    <row r="17" spans="1:7" x14ac:dyDescent="0.2">
      <c r="A17" s="55" t="s">
        <v>128</v>
      </c>
      <c r="B17" s="56">
        <v>40111993.089999996</v>
      </c>
      <c r="C17" s="48">
        <v>0</v>
      </c>
      <c r="D17" s="49">
        <f t="shared" si="0"/>
        <v>40111993.089999996</v>
      </c>
      <c r="E17" s="49">
        <v>10092460.629999995</v>
      </c>
      <c r="F17" s="57">
        <v>9998474.1299999952</v>
      </c>
      <c r="G17" s="37">
        <f t="shared" si="1"/>
        <v>30019532.460000001</v>
      </c>
    </row>
    <row r="18" spans="1:7" x14ac:dyDescent="0.2">
      <c r="A18" s="55" t="s">
        <v>123</v>
      </c>
      <c r="B18" s="56">
        <v>1048705.1780000001</v>
      </c>
      <c r="C18" s="48">
        <v>0</v>
      </c>
      <c r="D18" s="49">
        <f t="shared" si="0"/>
        <v>1048705.1780000001</v>
      </c>
      <c r="E18" s="49">
        <v>172481.98</v>
      </c>
      <c r="F18" s="57">
        <v>171981.24000000002</v>
      </c>
      <c r="G18" s="37">
        <f t="shared" si="1"/>
        <v>876223.19800000009</v>
      </c>
    </row>
    <row r="19" spans="1:7" x14ac:dyDescent="0.2">
      <c r="A19" s="55" t="s">
        <v>143</v>
      </c>
      <c r="B19" s="56">
        <v>7494046.5995999994</v>
      </c>
      <c r="C19" s="48">
        <v>0</v>
      </c>
      <c r="D19" s="49">
        <f t="shared" si="0"/>
        <v>7494046.5995999994</v>
      </c>
      <c r="E19" s="49">
        <v>1681169.8199999998</v>
      </c>
      <c r="F19" s="57">
        <v>1570679.8199999998</v>
      </c>
      <c r="G19" s="37">
        <f t="shared" si="1"/>
        <v>5812876.7796</v>
      </c>
    </row>
    <row r="20" spans="1:7" x14ac:dyDescent="0.2">
      <c r="A20" s="55" t="s">
        <v>124</v>
      </c>
      <c r="B20" s="56">
        <v>1275739.8559999997</v>
      </c>
      <c r="C20" s="48">
        <v>0</v>
      </c>
      <c r="D20" s="49">
        <f t="shared" si="0"/>
        <v>1275739.8559999997</v>
      </c>
      <c r="E20" s="49">
        <v>254924.6</v>
      </c>
      <c r="F20" s="57">
        <v>254328.85</v>
      </c>
      <c r="G20" s="37">
        <f t="shared" si="1"/>
        <v>1020815.2559999997</v>
      </c>
    </row>
    <row r="21" spans="1:7" x14ac:dyDescent="0.2">
      <c r="A21" s="55" t="s">
        <v>144</v>
      </c>
      <c r="B21" s="56">
        <v>8149261.7280000001</v>
      </c>
      <c r="C21" s="48">
        <v>0</v>
      </c>
      <c r="D21" s="49">
        <f t="shared" si="0"/>
        <v>8149261.7280000001</v>
      </c>
      <c r="E21" s="49">
        <v>1833623.1700000004</v>
      </c>
      <c r="F21" s="57">
        <v>1820259.6000000003</v>
      </c>
      <c r="G21" s="37">
        <f t="shared" si="1"/>
        <v>6315638.5580000002</v>
      </c>
    </row>
    <row r="22" spans="1:7" x14ac:dyDescent="0.2">
      <c r="A22" s="55" t="s">
        <v>130</v>
      </c>
      <c r="B22" s="56">
        <v>26733112.699999999</v>
      </c>
      <c r="C22" s="48">
        <v>0</v>
      </c>
      <c r="D22" s="49">
        <f t="shared" si="0"/>
        <v>26733112.699999999</v>
      </c>
      <c r="E22" s="49">
        <v>1170341.83</v>
      </c>
      <c r="F22" s="57">
        <v>1166533.43</v>
      </c>
      <c r="G22" s="37">
        <f t="shared" si="1"/>
        <v>25562770.869999997</v>
      </c>
    </row>
    <row r="23" spans="1:7" x14ac:dyDescent="0.2">
      <c r="A23" s="55" t="s">
        <v>131</v>
      </c>
      <c r="B23" s="56">
        <v>22850636.978599995</v>
      </c>
      <c r="C23" s="48">
        <v>0</v>
      </c>
      <c r="D23" s="49">
        <f t="shared" si="0"/>
        <v>22850636.978599995</v>
      </c>
      <c r="E23" s="49">
        <v>2497677.0100000007</v>
      </c>
      <c r="F23" s="57">
        <v>2402488.1100000008</v>
      </c>
      <c r="G23" s="37">
        <f t="shared" si="1"/>
        <v>20352959.968599994</v>
      </c>
    </row>
    <row r="24" spans="1:7" x14ac:dyDescent="0.2">
      <c r="A24" s="55" t="s">
        <v>132</v>
      </c>
      <c r="B24" s="56">
        <v>22844007.704399999</v>
      </c>
      <c r="C24" s="48">
        <v>0</v>
      </c>
      <c r="D24" s="49">
        <f t="shared" si="0"/>
        <v>22844007.704399999</v>
      </c>
      <c r="E24" s="49">
        <v>4439101.9399999976</v>
      </c>
      <c r="F24" s="57">
        <v>3612104.0299999993</v>
      </c>
      <c r="G24" s="37">
        <f t="shared" si="1"/>
        <v>18404905.764400002</v>
      </c>
    </row>
    <row r="25" spans="1:7" x14ac:dyDescent="0.2">
      <c r="A25" s="55" t="s">
        <v>145</v>
      </c>
      <c r="B25" s="56">
        <v>12297170.960000003</v>
      </c>
      <c r="C25" s="48">
        <v>0</v>
      </c>
      <c r="D25" s="49">
        <f t="shared" si="0"/>
        <v>12297170.960000003</v>
      </c>
      <c r="E25" s="49">
        <v>2521380.67</v>
      </c>
      <c r="F25" s="57">
        <v>1910758.4999999995</v>
      </c>
      <c r="G25" s="37">
        <f t="shared" si="1"/>
        <v>9775790.2900000028</v>
      </c>
    </row>
    <row r="26" spans="1:7" x14ac:dyDescent="0.2">
      <c r="A26" s="55" t="s">
        <v>133</v>
      </c>
      <c r="B26" s="56">
        <v>5443561.2905000001</v>
      </c>
      <c r="C26" s="48">
        <v>0</v>
      </c>
      <c r="D26" s="49">
        <f t="shared" si="0"/>
        <v>5443561.2905000001</v>
      </c>
      <c r="E26" s="49">
        <v>1394620.98</v>
      </c>
      <c r="F26" s="57">
        <v>1392289.4</v>
      </c>
      <c r="G26" s="37">
        <f t="shared" si="1"/>
        <v>4048940.3105000001</v>
      </c>
    </row>
    <row r="27" spans="1:7" x14ac:dyDescent="0.2">
      <c r="A27" s="55" t="s">
        <v>146</v>
      </c>
      <c r="B27" s="56">
        <v>28991143.638</v>
      </c>
      <c r="C27" s="48">
        <v>0</v>
      </c>
      <c r="D27" s="49">
        <f t="shared" si="0"/>
        <v>28991143.638</v>
      </c>
      <c r="E27" s="49">
        <v>1597632.91</v>
      </c>
      <c r="F27" s="57">
        <v>1597632.91</v>
      </c>
      <c r="G27" s="37">
        <f t="shared" si="1"/>
        <v>27393510.728</v>
      </c>
    </row>
    <row r="28" spans="1:7" x14ac:dyDescent="0.2">
      <c r="A28" s="55" t="s">
        <v>139</v>
      </c>
      <c r="B28" s="56">
        <v>40990272.820000008</v>
      </c>
      <c r="C28" s="48">
        <v>0</v>
      </c>
      <c r="D28" s="49">
        <f t="shared" si="0"/>
        <v>40990272.820000008</v>
      </c>
      <c r="E28" s="49">
        <v>4968725.5999999978</v>
      </c>
      <c r="F28" s="57">
        <v>4858410.7799999993</v>
      </c>
      <c r="G28" s="37">
        <f t="shared" si="1"/>
        <v>36021547.220000014</v>
      </c>
    </row>
    <row r="29" spans="1:7" x14ac:dyDescent="0.2">
      <c r="A29" s="55" t="s">
        <v>151</v>
      </c>
      <c r="B29" s="56">
        <v>83636712.103448272</v>
      </c>
      <c r="C29" s="48">
        <v>0</v>
      </c>
      <c r="D29" s="49">
        <f t="shared" si="0"/>
        <v>83636712.103448272</v>
      </c>
      <c r="E29" s="49">
        <v>23654389.350000009</v>
      </c>
      <c r="F29" s="57">
        <v>23614404.560000002</v>
      </c>
      <c r="G29" s="37">
        <f t="shared" si="1"/>
        <v>59982322.753448263</v>
      </c>
    </row>
    <row r="30" spans="1:7" x14ac:dyDescent="0.2">
      <c r="A30" s="55" t="s">
        <v>152</v>
      </c>
      <c r="B30" s="56">
        <v>15034002.174499998</v>
      </c>
      <c r="C30" s="48">
        <v>0</v>
      </c>
      <c r="D30" s="49">
        <f t="shared" si="0"/>
        <v>15034002.174499998</v>
      </c>
      <c r="E30" s="49">
        <v>1528852.7800000003</v>
      </c>
      <c r="F30" s="57">
        <v>1363421.4500000002</v>
      </c>
      <c r="G30" s="37">
        <f t="shared" si="1"/>
        <v>13505149.394499999</v>
      </c>
    </row>
    <row r="31" spans="1:7" x14ac:dyDescent="0.2">
      <c r="A31" s="55" t="s">
        <v>147</v>
      </c>
      <c r="B31" s="56">
        <v>166223283.02644914</v>
      </c>
      <c r="C31" s="48">
        <v>0</v>
      </c>
      <c r="D31" s="49">
        <f t="shared" si="0"/>
        <v>166223283.02644914</v>
      </c>
      <c r="E31" s="49">
        <v>34068961.459999993</v>
      </c>
      <c r="F31" s="57">
        <v>33344562.699999992</v>
      </c>
      <c r="G31" s="37">
        <f t="shared" si="1"/>
        <v>132154321.56644915</v>
      </c>
    </row>
    <row r="32" spans="1:7" x14ac:dyDescent="0.2">
      <c r="A32" s="55" t="s">
        <v>129</v>
      </c>
      <c r="B32" s="56">
        <v>18779886.757999998</v>
      </c>
      <c r="C32" s="48">
        <v>0</v>
      </c>
      <c r="D32" s="49">
        <f t="shared" si="0"/>
        <v>18779886.757999998</v>
      </c>
      <c r="E32" s="49">
        <v>2486975.3000000003</v>
      </c>
      <c r="F32" s="57">
        <v>2449475.13</v>
      </c>
      <c r="G32" s="37">
        <f t="shared" si="1"/>
        <v>16292911.457999997</v>
      </c>
    </row>
    <row r="33" spans="1:7" x14ac:dyDescent="0.2">
      <c r="A33" s="55" t="s">
        <v>140</v>
      </c>
      <c r="B33" s="56">
        <v>64670920.221738093</v>
      </c>
      <c r="C33" s="48">
        <v>0</v>
      </c>
      <c r="D33" s="49">
        <f t="shared" si="0"/>
        <v>64670920.221738093</v>
      </c>
      <c r="E33" s="49">
        <v>23551494.220000003</v>
      </c>
      <c r="F33" s="57">
        <v>19212033.18</v>
      </c>
      <c r="G33" s="37">
        <f t="shared" si="1"/>
        <v>41119426.001738086</v>
      </c>
    </row>
    <row r="34" spans="1:7" x14ac:dyDescent="0.2">
      <c r="A34" s="55" t="s">
        <v>141</v>
      </c>
      <c r="B34" s="56">
        <v>2196007.608</v>
      </c>
      <c r="C34" s="48">
        <v>0</v>
      </c>
      <c r="D34" s="49">
        <f t="shared" si="0"/>
        <v>2196007.608</v>
      </c>
      <c r="E34" s="49">
        <v>415896.64</v>
      </c>
      <c r="F34" s="57">
        <v>415896.64</v>
      </c>
      <c r="G34" s="37">
        <f t="shared" si="1"/>
        <v>1780110.9679999999</v>
      </c>
    </row>
    <row r="35" spans="1:7" x14ac:dyDescent="0.2">
      <c r="A35" s="55" t="s">
        <v>134</v>
      </c>
      <c r="B35" s="56">
        <v>25410702.235134564</v>
      </c>
      <c r="C35" s="48">
        <v>0</v>
      </c>
      <c r="D35" s="49">
        <f t="shared" si="0"/>
        <v>25410702.235134564</v>
      </c>
      <c r="E35" s="49">
        <v>6187531.0500000007</v>
      </c>
      <c r="F35" s="57">
        <v>6176515.8000000007</v>
      </c>
      <c r="G35" s="37">
        <f t="shared" si="1"/>
        <v>19223171.185134564</v>
      </c>
    </row>
    <row r="36" spans="1:7" x14ac:dyDescent="0.2">
      <c r="A36" s="55" t="s">
        <v>135</v>
      </c>
      <c r="B36" s="56">
        <v>14967914.185853006</v>
      </c>
      <c r="C36" s="48">
        <v>0</v>
      </c>
      <c r="D36" s="49">
        <f t="shared" si="0"/>
        <v>14967914.185853006</v>
      </c>
      <c r="E36" s="49">
        <v>1420128.8099999994</v>
      </c>
      <c r="F36" s="57">
        <v>1417058.5199999993</v>
      </c>
      <c r="G36" s="37">
        <f t="shared" si="1"/>
        <v>13547785.375853008</v>
      </c>
    </row>
    <row r="37" spans="1:7" x14ac:dyDescent="0.2">
      <c r="A37" s="55" t="s">
        <v>148</v>
      </c>
      <c r="B37" s="56">
        <v>2414423.8496715999</v>
      </c>
      <c r="C37" s="48">
        <v>0</v>
      </c>
      <c r="D37" s="49">
        <f t="shared" si="0"/>
        <v>2414423.8496715999</v>
      </c>
      <c r="E37" s="49">
        <v>320048.63999999996</v>
      </c>
      <c r="F37" s="57">
        <v>314969.2099999999</v>
      </c>
      <c r="G37" s="37">
        <f t="shared" si="1"/>
        <v>2094375.2096716</v>
      </c>
    </row>
    <row r="38" spans="1:7" x14ac:dyDescent="0.2">
      <c r="A38" s="55" t="s">
        <v>142</v>
      </c>
      <c r="B38" s="56">
        <v>1480977.27</v>
      </c>
      <c r="C38" s="48">
        <v>0</v>
      </c>
      <c r="D38" s="49">
        <f t="shared" si="0"/>
        <v>1480977.27</v>
      </c>
      <c r="E38" s="49">
        <v>40240277.620000005</v>
      </c>
      <c r="F38" s="57">
        <v>40240277.620000005</v>
      </c>
      <c r="G38" s="37">
        <f t="shared" si="1"/>
        <v>-38759300.350000001</v>
      </c>
    </row>
    <row r="39" spans="1:7" x14ac:dyDescent="0.2">
      <c r="A39" s="25"/>
      <c r="B39" s="37"/>
      <c r="C39" s="37"/>
      <c r="D39" s="37"/>
      <c r="E39" s="37"/>
      <c r="F39" s="37"/>
      <c r="G39" s="37"/>
    </row>
    <row r="40" spans="1:7" x14ac:dyDescent="0.2">
      <c r="A40" s="26" t="s">
        <v>77</v>
      </c>
      <c r="B40" s="39">
        <f>SUM(B7:B38)</f>
        <v>657683436.45049477</v>
      </c>
      <c r="C40" s="39">
        <f t="shared" ref="C40:G40" si="2">SUM(C7:C38)</f>
        <v>0</v>
      </c>
      <c r="D40" s="39">
        <f t="shared" si="2"/>
        <v>657683436.45049477</v>
      </c>
      <c r="E40" s="39">
        <f t="shared" si="2"/>
        <v>174450156.97999999</v>
      </c>
      <c r="F40" s="39">
        <f t="shared" si="2"/>
        <v>167138834.14999998</v>
      </c>
      <c r="G40" s="39">
        <f t="shared" si="2"/>
        <v>483233279.47049469</v>
      </c>
    </row>
    <row r="41" spans="1:7" x14ac:dyDescent="0.2">
      <c r="B41" s="46"/>
      <c r="C41" s="46"/>
    </row>
    <row r="42" spans="1:7" ht="45" customHeight="1" x14ac:dyDescent="0.2">
      <c r="A42" s="69" t="s">
        <v>175</v>
      </c>
      <c r="B42" s="70"/>
      <c r="C42" s="70"/>
      <c r="D42" s="70"/>
      <c r="E42" s="70"/>
      <c r="F42" s="70"/>
      <c r="G42" s="70"/>
    </row>
    <row r="44" spans="1:7" x14ac:dyDescent="0.2">
      <c r="A44" s="18"/>
      <c r="B44" s="21" t="s">
        <v>0</v>
      </c>
      <c r="C44" s="22"/>
      <c r="D44" s="22"/>
      <c r="E44" s="22"/>
      <c r="F44" s="23"/>
      <c r="G44" s="67" t="s">
        <v>7</v>
      </c>
    </row>
    <row r="45" spans="1:7" ht="20.399999999999999" x14ac:dyDescent="0.2">
      <c r="A45" s="19" t="s">
        <v>1</v>
      </c>
      <c r="B45" s="3" t="s">
        <v>2</v>
      </c>
      <c r="C45" s="3" t="s">
        <v>3</v>
      </c>
      <c r="D45" s="3" t="s">
        <v>4</v>
      </c>
      <c r="E45" s="3" t="s">
        <v>5</v>
      </c>
      <c r="F45" s="3" t="s">
        <v>6</v>
      </c>
      <c r="G45" s="68"/>
    </row>
    <row r="46" spans="1:7" x14ac:dyDescent="0.2">
      <c r="A46" s="20"/>
      <c r="B46" s="4">
        <v>1</v>
      </c>
      <c r="C46" s="4">
        <v>2</v>
      </c>
      <c r="D46" s="4" t="s">
        <v>8</v>
      </c>
      <c r="E46" s="4">
        <v>4</v>
      </c>
      <c r="F46" s="4">
        <v>5</v>
      </c>
      <c r="G46" s="4" t="s">
        <v>9</v>
      </c>
    </row>
    <row r="47" spans="1:7" x14ac:dyDescent="0.2">
      <c r="A47" s="45" t="s">
        <v>153</v>
      </c>
      <c r="B47" s="10"/>
      <c r="C47" s="10"/>
      <c r="D47" s="10"/>
      <c r="E47" s="10"/>
      <c r="F47" s="10"/>
      <c r="G47" s="10"/>
    </row>
    <row r="48" spans="1:7" x14ac:dyDescent="0.2">
      <c r="A48" s="25" t="s">
        <v>81</v>
      </c>
      <c r="B48" s="11">
        <v>0</v>
      </c>
      <c r="C48" s="11">
        <v>0</v>
      </c>
      <c r="D48" s="11">
        <f>B48+C48</f>
        <v>0</v>
      </c>
      <c r="E48" s="11">
        <v>0</v>
      </c>
      <c r="F48" s="11">
        <v>0</v>
      </c>
      <c r="G48" s="11">
        <v>0</v>
      </c>
    </row>
    <row r="49" spans="1:7" x14ac:dyDescent="0.2">
      <c r="A49" s="25" t="s">
        <v>82</v>
      </c>
      <c r="B49" s="11">
        <v>0</v>
      </c>
      <c r="C49" s="11">
        <v>0</v>
      </c>
      <c r="D49" s="11">
        <f t="shared" ref="D49:D51" si="3">B49+C49</f>
        <v>0</v>
      </c>
      <c r="E49" s="11">
        <v>0</v>
      </c>
      <c r="F49" s="11">
        <v>0</v>
      </c>
      <c r="G49" s="11">
        <v>0</v>
      </c>
    </row>
    <row r="50" spans="1:7" x14ac:dyDescent="0.2">
      <c r="A50" s="25" t="s">
        <v>83</v>
      </c>
      <c r="B50" s="11">
        <v>0</v>
      </c>
      <c r="C50" s="11">
        <v>0</v>
      </c>
      <c r="D50" s="11">
        <f t="shared" si="3"/>
        <v>0</v>
      </c>
      <c r="E50" s="11">
        <v>0</v>
      </c>
      <c r="F50" s="11">
        <v>0</v>
      </c>
      <c r="G50" s="11">
        <v>0</v>
      </c>
    </row>
    <row r="51" spans="1:7" x14ac:dyDescent="0.2">
      <c r="A51" s="25" t="s">
        <v>84</v>
      </c>
      <c r="B51" s="42">
        <v>0</v>
      </c>
      <c r="C51" s="11">
        <v>0</v>
      </c>
      <c r="D51" s="11">
        <f t="shared" si="3"/>
        <v>0</v>
      </c>
      <c r="E51" s="11">
        <v>0</v>
      </c>
      <c r="F51" s="11">
        <v>0</v>
      </c>
      <c r="G51" s="11">
        <v>0</v>
      </c>
    </row>
    <row r="52" spans="1:7" x14ac:dyDescent="0.2">
      <c r="A52" s="2"/>
      <c r="B52" s="12"/>
      <c r="C52" s="12"/>
      <c r="D52" s="12"/>
      <c r="E52" s="12"/>
      <c r="F52" s="12"/>
      <c r="G52" s="12"/>
    </row>
    <row r="53" spans="1:7" x14ac:dyDescent="0.2">
      <c r="A53" s="26" t="s">
        <v>77</v>
      </c>
      <c r="B53" s="39">
        <f t="shared" ref="B53:G53" si="4">SUM(B48:B51)</f>
        <v>0</v>
      </c>
      <c r="C53" s="39">
        <f t="shared" si="4"/>
        <v>0</v>
      </c>
      <c r="D53" s="39">
        <f t="shared" si="4"/>
        <v>0</v>
      </c>
      <c r="E53" s="39">
        <f t="shared" si="4"/>
        <v>0</v>
      </c>
      <c r="F53" s="39">
        <f t="shared" si="4"/>
        <v>0</v>
      </c>
      <c r="G53" s="39">
        <f t="shared" si="4"/>
        <v>0</v>
      </c>
    </row>
    <row r="56" spans="1:7" ht="45" customHeight="1" x14ac:dyDescent="0.2">
      <c r="A56" s="64" t="s">
        <v>176</v>
      </c>
      <c r="B56" s="65"/>
      <c r="C56" s="65"/>
      <c r="D56" s="65"/>
      <c r="E56" s="65"/>
      <c r="F56" s="65"/>
      <c r="G56" s="66"/>
    </row>
    <row r="57" spans="1:7" x14ac:dyDescent="0.2">
      <c r="A57" s="18"/>
      <c r="B57" s="21" t="s">
        <v>0</v>
      </c>
      <c r="C57" s="22"/>
      <c r="D57" s="22"/>
      <c r="E57" s="22"/>
      <c r="F57" s="23"/>
      <c r="G57" s="67" t="s">
        <v>7</v>
      </c>
    </row>
    <row r="58" spans="1:7" ht="20.399999999999999" x14ac:dyDescent="0.2">
      <c r="A58" s="19" t="s">
        <v>1</v>
      </c>
      <c r="B58" s="3" t="s">
        <v>2</v>
      </c>
      <c r="C58" s="3" t="s">
        <v>3</v>
      </c>
      <c r="D58" s="3" t="s">
        <v>4</v>
      </c>
      <c r="E58" s="3" t="s">
        <v>5</v>
      </c>
      <c r="F58" s="3" t="s">
        <v>6</v>
      </c>
      <c r="G58" s="68"/>
    </row>
    <row r="59" spans="1:7" x14ac:dyDescent="0.2">
      <c r="A59" s="20"/>
      <c r="B59" s="4">
        <v>1</v>
      </c>
      <c r="C59" s="4">
        <v>2</v>
      </c>
      <c r="D59" s="4" t="s">
        <v>8</v>
      </c>
      <c r="E59" s="4">
        <v>4</v>
      </c>
      <c r="F59" s="4">
        <v>5</v>
      </c>
      <c r="G59" s="4" t="s">
        <v>9</v>
      </c>
    </row>
    <row r="60" spans="1:7" x14ac:dyDescent="0.2">
      <c r="A60" s="9"/>
      <c r="B60" s="10"/>
      <c r="C60" s="10"/>
      <c r="D60" s="10"/>
      <c r="E60" s="10"/>
      <c r="F60" s="10"/>
      <c r="G60" s="10"/>
    </row>
    <row r="61" spans="1:7" ht="20.399999999999999" x14ac:dyDescent="0.2">
      <c r="A61" s="27" t="s">
        <v>85</v>
      </c>
      <c r="B61" s="58">
        <v>657683436.45049477</v>
      </c>
      <c r="C61" s="59">
        <v>0</v>
      </c>
      <c r="D61" s="43">
        <f>B61+C61</f>
        <v>657683436.45049477</v>
      </c>
      <c r="E61" s="59">
        <v>174450156.97999999</v>
      </c>
      <c r="F61" s="59">
        <v>167138834.14999998</v>
      </c>
      <c r="G61" s="43">
        <f>D61-E61</f>
        <v>483233279.47049475</v>
      </c>
    </row>
    <row r="62" spans="1:7" x14ac:dyDescent="0.2">
      <c r="A62" s="27"/>
      <c r="B62" s="60"/>
      <c r="C62" s="61"/>
      <c r="D62" s="43"/>
      <c r="E62" s="61"/>
      <c r="F62" s="61"/>
      <c r="G62" s="43"/>
    </row>
    <row r="63" spans="1:7" x14ac:dyDescent="0.2">
      <c r="A63" s="27" t="s">
        <v>86</v>
      </c>
      <c r="B63" s="62">
        <v>0</v>
      </c>
      <c r="C63" s="62">
        <v>0</v>
      </c>
      <c r="D63" s="43">
        <f>B63+C63</f>
        <v>0</v>
      </c>
      <c r="E63" s="62">
        <v>0</v>
      </c>
      <c r="F63" s="62">
        <v>0</v>
      </c>
      <c r="G63" s="43">
        <f>D63-E63</f>
        <v>0</v>
      </c>
    </row>
    <row r="64" spans="1:7" x14ac:dyDescent="0.2">
      <c r="A64" s="27"/>
      <c r="B64" s="62"/>
      <c r="C64" s="62"/>
      <c r="D64" s="43"/>
      <c r="E64" s="62"/>
      <c r="F64" s="62"/>
      <c r="G64" s="43"/>
    </row>
    <row r="65" spans="1:7" ht="20.399999999999999" x14ac:dyDescent="0.2">
      <c r="A65" s="27" t="s">
        <v>87</v>
      </c>
      <c r="B65" s="62">
        <v>0</v>
      </c>
      <c r="C65" s="62">
        <v>0</v>
      </c>
      <c r="D65" s="43">
        <f>B65+C65</f>
        <v>0</v>
      </c>
      <c r="E65" s="62">
        <v>0</v>
      </c>
      <c r="F65" s="62">
        <v>0</v>
      </c>
      <c r="G65" s="43">
        <f>D65-E65</f>
        <v>0</v>
      </c>
    </row>
    <row r="66" spans="1:7" x14ac:dyDescent="0.2">
      <c r="A66" s="27"/>
      <c r="B66" s="62"/>
      <c r="C66" s="62"/>
      <c r="D66" s="43"/>
      <c r="E66" s="62"/>
      <c r="F66" s="62"/>
      <c r="G66" s="43"/>
    </row>
    <row r="67" spans="1:7" ht="20.399999999999999" x14ac:dyDescent="0.2">
      <c r="A67" s="27" t="s">
        <v>88</v>
      </c>
      <c r="B67" s="62">
        <v>0</v>
      </c>
      <c r="C67" s="62">
        <v>0</v>
      </c>
      <c r="D67" s="43">
        <f>B67+C67</f>
        <v>0</v>
      </c>
      <c r="E67" s="62">
        <v>0</v>
      </c>
      <c r="F67" s="62">
        <v>0</v>
      </c>
      <c r="G67" s="43">
        <f>D67-E67</f>
        <v>0</v>
      </c>
    </row>
    <row r="68" spans="1:7" x14ac:dyDescent="0.2">
      <c r="A68" s="27"/>
      <c r="B68" s="62"/>
      <c r="C68" s="62"/>
      <c r="D68" s="43"/>
      <c r="E68" s="62"/>
      <c r="F68" s="62"/>
      <c r="G68" s="43"/>
    </row>
    <row r="69" spans="1:7" ht="20.399999999999999" x14ac:dyDescent="0.2">
      <c r="A69" s="27" t="s">
        <v>89</v>
      </c>
      <c r="B69" s="62">
        <v>0</v>
      </c>
      <c r="C69" s="62">
        <v>0</v>
      </c>
      <c r="D69" s="43">
        <f>B69+C69</f>
        <v>0</v>
      </c>
      <c r="E69" s="62">
        <v>0</v>
      </c>
      <c r="F69" s="62">
        <v>0</v>
      </c>
      <c r="G69" s="43">
        <f>D69-E69</f>
        <v>0</v>
      </c>
    </row>
    <row r="70" spans="1:7" x14ac:dyDescent="0.2">
      <c r="A70" s="27"/>
      <c r="B70" s="62"/>
      <c r="C70" s="62"/>
      <c r="D70" s="43"/>
      <c r="E70" s="62"/>
      <c r="F70" s="62"/>
      <c r="G70" s="43"/>
    </row>
    <row r="71" spans="1:7" ht="20.399999999999999" x14ac:dyDescent="0.2">
      <c r="A71" s="27" t="s">
        <v>90</v>
      </c>
      <c r="B71" s="62">
        <v>0</v>
      </c>
      <c r="C71" s="62">
        <v>0</v>
      </c>
      <c r="D71" s="43">
        <f>B71+C71</f>
        <v>0</v>
      </c>
      <c r="E71" s="62">
        <v>0</v>
      </c>
      <c r="F71" s="62">
        <v>0</v>
      </c>
      <c r="G71" s="43">
        <f>D71-E71</f>
        <v>0</v>
      </c>
    </row>
    <row r="72" spans="1:7" x14ac:dyDescent="0.2">
      <c r="A72" s="27"/>
      <c r="B72" s="62"/>
      <c r="C72" s="62"/>
      <c r="D72" s="43"/>
      <c r="E72" s="62"/>
      <c r="F72" s="62"/>
      <c r="G72" s="43"/>
    </row>
    <row r="73" spans="1:7" ht="20.399999999999999" x14ac:dyDescent="0.2">
      <c r="A73" s="27" t="s">
        <v>91</v>
      </c>
      <c r="B73" s="62">
        <v>0</v>
      </c>
      <c r="C73" s="62">
        <v>0</v>
      </c>
      <c r="D73" s="43">
        <f>B73+C73</f>
        <v>0</v>
      </c>
      <c r="E73" s="62">
        <v>0</v>
      </c>
      <c r="F73" s="62">
        <v>0</v>
      </c>
      <c r="G73" s="43">
        <f>D73-E73</f>
        <v>0</v>
      </c>
    </row>
    <row r="74" spans="1:7" x14ac:dyDescent="0.2">
      <c r="A74" s="28"/>
      <c r="B74" s="12"/>
      <c r="C74" s="12"/>
      <c r="D74" s="12"/>
      <c r="E74" s="12"/>
      <c r="F74" s="12"/>
      <c r="G74" s="12"/>
    </row>
    <row r="75" spans="1:7" x14ac:dyDescent="0.2">
      <c r="A75" s="17" t="s">
        <v>77</v>
      </c>
      <c r="B75" s="39">
        <f t="shared" ref="B75:G75" si="5">SUM(B61:B74)</f>
        <v>657683436.45049477</v>
      </c>
      <c r="C75" s="39">
        <f t="shared" si="5"/>
        <v>0</v>
      </c>
      <c r="D75" s="39">
        <f t="shared" si="5"/>
        <v>657683436.45049477</v>
      </c>
      <c r="E75" s="39">
        <f t="shared" si="5"/>
        <v>174450156.97999999</v>
      </c>
      <c r="F75" s="39">
        <f t="shared" si="5"/>
        <v>167138834.14999998</v>
      </c>
      <c r="G75" s="39">
        <f t="shared" si="5"/>
        <v>483233279.47049475</v>
      </c>
    </row>
    <row r="77" spans="1:7" x14ac:dyDescent="0.2">
      <c r="A77" s="1" t="s">
        <v>154</v>
      </c>
    </row>
    <row r="80" spans="1:7" x14ac:dyDescent="0.2">
      <c r="A80" s="1" t="s">
        <v>155</v>
      </c>
      <c r="C80" s="1" t="s">
        <v>155</v>
      </c>
    </row>
    <row r="82" spans="1:3" x14ac:dyDescent="0.2">
      <c r="A82" s="1" t="s">
        <v>156</v>
      </c>
      <c r="C82" s="1" t="s">
        <v>156</v>
      </c>
    </row>
    <row r="83" spans="1:3" x14ac:dyDescent="0.2">
      <c r="A83" s="1" t="s">
        <v>157</v>
      </c>
      <c r="C83" s="1" t="s">
        <v>158</v>
      </c>
    </row>
    <row r="84" spans="1:3" x14ac:dyDescent="0.2">
      <c r="A84" s="1" t="s">
        <v>159</v>
      </c>
      <c r="C84" s="1" t="s">
        <v>160</v>
      </c>
    </row>
    <row r="88" spans="1:3" x14ac:dyDescent="0.2">
      <c r="A88" s="1" t="s">
        <v>161</v>
      </c>
    </row>
    <row r="90" spans="1:3" x14ac:dyDescent="0.2">
      <c r="A90" s="1" t="s">
        <v>162</v>
      </c>
    </row>
    <row r="91" spans="1:3" x14ac:dyDescent="0.2">
      <c r="A91" s="63" t="s">
        <v>171</v>
      </c>
    </row>
    <row r="92" spans="1:3" x14ac:dyDescent="0.2">
      <c r="A92" s="63" t="s">
        <v>170</v>
      </c>
    </row>
  </sheetData>
  <sheetProtection formatCells="0" formatColumns="0" formatRows="0" insertRows="0" deleteRows="0" autoFilter="0"/>
  <mergeCells count="6">
    <mergeCell ref="G3:G4"/>
    <mergeCell ref="G44:G45"/>
    <mergeCell ref="G57:G58"/>
    <mergeCell ref="A1:G1"/>
    <mergeCell ref="A42:G42"/>
    <mergeCell ref="A56:G56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G60"/>
  <sheetViews>
    <sheetView showGridLines="0" tabSelected="1" topLeftCell="A51" workbookViewId="0">
      <selection sqref="A1:G60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45" customHeight="1" x14ac:dyDescent="0.2">
      <c r="A1" s="64" t="s">
        <v>177</v>
      </c>
      <c r="B1" s="71"/>
      <c r="C1" s="71"/>
      <c r="D1" s="71"/>
      <c r="E1" s="71"/>
      <c r="F1" s="71"/>
      <c r="G1" s="72"/>
    </row>
    <row r="2" spans="1:7" x14ac:dyDescent="0.2">
      <c r="A2" s="18"/>
      <c r="B2" s="21" t="s">
        <v>0</v>
      </c>
      <c r="C2" s="22"/>
      <c r="D2" s="22"/>
      <c r="E2" s="22"/>
      <c r="F2" s="23"/>
      <c r="G2" s="67" t="s">
        <v>7</v>
      </c>
    </row>
    <row r="3" spans="1:7" ht="24.9" customHeight="1" x14ac:dyDescent="0.2">
      <c r="A3" s="1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8"/>
    </row>
    <row r="4" spans="1:7" x14ac:dyDescent="0.2">
      <c r="A4" s="20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16"/>
      <c r="B5" s="5"/>
      <c r="C5" s="5"/>
      <c r="D5" s="5"/>
      <c r="E5" s="5"/>
      <c r="F5" s="5"/>
      <c r="G5" s="5"/>
    </row>
    <row r="6" spans="1:7" x14ac:dyDescent="0.2">
      <c r="A6" s="14" t="s">
        <v>92</v>
      </c>
      <c r="B6" s="38">
        <f t="shared" ref="B6:G6" si="0">SUM(B7:B14)</f>
        <v>0</v>
      </c>
      <c r="C6" s="38">
        <f t="shared" si="0"/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</row>
    <row r="7" spans="1:7" x14ac:dyDescent="0.2">
      <c r="A7" s="24" t="s">
        <v>93</v>
      </c>
      <c r="B7" s="37">
        <v>0</v>
      </c>
      <c r="C7" s="37">
        <v>0</v>
      </c>
      <c r="D7" s="37">
        <f>B7+C7</f>
        <v>0</v>
      </c>
      <c r="E7" s="37">
        <v>0</v>
      </c>
      <c r="F7" s="37">
        <v>0</v>
      </c>
      <c r="G7" s="37">
        <f>D7-E7</f>
        <v>0</v>
      </c>
    </row>
    <row r="8" spans="1:7" x14ac:dyDescent="0.2">
      <c r="A8" s="24" t="s">
        <v>94</v>
      </c>
      <c r="B8" s="37">
        <v>0</v>
      </c>
      <c r="C8" s="37">
        <v>0</v>
      </c>
      <c r="D8" s="37">
        <f t="shared" ref="D8:D14" si="1">B8+C8</f>
        <v>0</v>
      </c>
      <c r="E8" s="37">
        <v>0</v>
      </c>
      <c r="F8" s="37">
        <v>0</v>
      </c>
      <c r="G8" s="37">
        <f t="shared" ref="G8:G14" si="2">D8-E8</f>
        <v>0</v>
      </c>
    </row>
    <row r="9" spans="1:7" x14ac:dyDescent="0.2">
      <c r="A9" s="24" t="s">
        <v>168</v>
      </c>
      <c r="B9" s="37">
        <v>0</v>
      </c>
      <c r="C9" s="37">
        <v>0</v>
      </c>
      <c r="D9" s="37">
        <f t="shared" si="1"/>
        <v>0</v>
      </c>
      <c r="E9" s="37">
        <v>0</v>
      </c>
      <c r="F9" s="37">
        <v>0</v>
      </c>
      <c r="G9" s="37">
        <f t="shared" si="2"/>
        <v>0</v>
      </c>
    </row>
    <row r="10" spans="1:7" x14ac:dyDescent="0.2">
      <c r="A10" s="24" t="s">
        <v>95</v>
      </c>
      <c r="B10" s="37">
        <v>0</v>
      </c>
      <c r="C10" s="37">
        <v>0</v>
      </c>
      <c r="D10" s="37">
        <f t="shared" si="1"/>
        <v>0</v>
      </c>
      <c r="E10" s="37">
        <v>0</v>
      </c>
      <c r="F10" s="37">
        <v>0</v>
      </c>
      <c r="G10" s="37">
        <f t="shared" si="2"/>
        <v>0</v>
      </c>
    </row>
    <row r="11" spans="1:7" x14ac:dyDescent="0.2">
      <c r="A11" s="24" t="s">
        <v>96</v>
      </c>
      <c r="B11" s="37">
        <v>0</v>
      </c>
      <c r="C11" s="37">
        <v>0</v>
      </c>
      <c r="D11" s="37">
        <f t="shared" si="1"/>
        <v>0</v>
      </c>
      <c r="E11" s="37">
        <v>0</v>
      </c>
      <c r="F11" s="37">
        <v>0</v>
      </c>
      <c r="G11" s="37">
        <f t="shared" si="2"/>
        <v>0</v>
      </c>
    </row>
    <row r="12" spans="1:7" x14ac:dyDescent="0.2">
      <c r="A12" s="24" t="s">
        <v>97</v>
      </c>
      <c r="B12" s="37">
        <v>0</v>
      </c>
      <c r="C12" s="37">
        <v>0</v>
      </c>
      <c r="D12" s="37">
        <f t="shared" si="1"/>
        <v>0</v>
      </c>
      <c r="E12" s="37">
        <v>0</v>
      </c>
      <c r="F12" s="37">
        <v>0</v>
      </c>
      <c r="G12" s="37">
        <f t="shared" si="2"/>
        <v>0</v>
      </c>
    </row>
    <row r="13" spans="1:7" x14ac:dyDescent="0.2">
      <c r="A13" s="24" t="s">
        <v>98</v>
      </c>
      <c r="B13" s="37">
        <v>0</v>
      </c>
      <c r="C13" s="37">
        <v>0</v>
      </c>
      <c r="D13" s="37">
        <f t="shared" si="1"/>
        <v>0</v>
      </c>
      <c r="E13" s="37">
        <v>0</v>
      </c>
      <c r="F13" s="37">
        <v>0</v>
      </c>
      <c r="G13" s="37">
        <f t="shared" si="2"/>
        <v>0</v>
      </c>
    </row>
    <row r="14" spans="1:7" x14ac:dyDescent="0.2">
      <c r="A14" s="24" t="s">
        <v>36</v>
      </c>
      <c r="B14" s="37">
        <v>0</v>
      </c>
      <c r="C14" s="37">
        <v>0</v>
      </c>
      <c r="D14" s="37">
        <f t="shared" si="1"/>
        <v>0</v>
      </c>
      <c r="E14" s="37">
        <v>0</v>
      </c>
      <c r="F14" s="37">
        <v>0</v>
      </c>
      <c r="G14" s="37">
        <f t="shared" si="2"/>
        <v>0</v>
      </c>
    </row>
    <row r="15" spans="1:7" x14ac:dyDescent="0.2">
      <c r="A15" s="15"/>
      <c r="B15" s="37"/>
      <c r="C15" s="37"/>
      <c r="D15" s="37"/>
      <c r="E15" s="37"/>
      <c r="F15" s="37"/>
      <c r="G15" s="37"/>
    </row>
    <row r="16" spans="1:7" x14ac:dyDescent="0.2">
      <c r="A16" s="14" t="s">
        <v>99</v>
      </c>
      <c r="B16" s="38">
        <f>SUM(B17:B23)</f>
        <v>657683436.45049477</v>
      </c>
      <c r="C16" s="38">
        <f t="shared" ref="C16:G16" si="3">SUM(C17:C23)</f>
        <v>0</v>
      </c>
      <c r="D16" s="38">
        <f t="shared" si="3"/>
        <v>657683436.45049477</v>
      </c>
      <c r="E16" s="38">
        <f t="shared" si="3"/>
        <v>174450156.97999999</v>
      </c>
      <c r="F16" s="38">
        <f t="shared" si="3"/>
        <v>167138834.14999998</v>
      </c>
      <c r="G16" s="38">
        <f t="shared" si="3"/>
        <v>483233279.47049475</v>
      </c>
    </row>
    <row r="17" spans="1:7" x14ac:dyDescent="0.2">
      <c r="A17" s="24" t="s">
        <v>100</v>
      </c>
      <c r="B17" s="48">
        <v>0</v>
      </c>
      <c r="C17" s="48">
        <v>0</v>
      </c>
      <c r="D17" s="37">
        <f t="shared" ref="D17:D23" si="4">B17+C17</f>
        <v>0</v>
      </c>
      <c r="E17" s="48">
        <v>0</v>
      </c>
      <c r="F17" s="48">
        <v>0</v>
      </c>
      <c r="G17" s="37">
        <f t="shared" ref="G17:G23" si="5">D17-E17</f>
        <v>0</v>
      </c>
    </row>
    <row r="18" spans="1:7" x14ac:dyDescent="0.2">
      <c r="A18" s="24" t="s">
        <v>101</v>
      </c>
      <c r="B18" s="58">
        <v>657683436.45049477</v>
      </c>
      <c r="C18" s="58">
        <v>0</v>
      </c>
      <c r="D18" s="37">
        <f t="shared" si="4"/>
        <v>657683436.45049477</v>
      </c>
      <c r="E18" s="58">
        <v>174450156.97999999</v>
      </c>
      <c r="F18" s="58">
        <v>167138834.14999998</v>
      </c>
      <c r="G18" s="37">
        <f t="shared" si="5"/>
        <v>483233279.47049475</v>
      </c>
    </row>
    <row r="19" spans="1:7" x14ac:dyDescent="0.2">
      <c r="A19" s="24" t="s">
        <v>102</v>
      </c>
      <c r="B19" s="48">
        <v>0</v>
      </c>
      <c r="C19" s="48">
        <v>0</v>
      </c>
      <c r="D19" s="37">
        <f t="shared" si="4"/>
        <v>0</v>
      </c>
      <c r="E19" s="48">
        <v>0</v>
      </c>
      <c r="F19" s="48">
        <v>0</v>
      </c>
      <c r="G19" s="37">
        <f t="shared" si="5"/>
        <v>0</v>
      </c>
    </row>
    <row r="20" spans="1:7" x14ac:dyDescent="0.2">
      <c r="A20" s="24" t="s">
        <v>103</v>
      </c>
      <c r="B20" s="48">
        <v>0</v>
      </c>
      <c r="C20" s="48">
        <v>0</v>
      </c>
      <c r="D20" s="37">
        <f t="shared" si="4"/>
        <v>0</v>
      </c>
      <c r="E20" s="48">
        <v>0</v>
      </c>
      <c r="F20" s="48">
        <v>0</v>
      </c>
      <c r="G20" s="37">
        <f t="shared" si="5"/>
        <v>0</v>
      </c>
    </row>
    <row r="21" spans="1:7" x14ac:dyDescent="0.2">
      <c r="A21" s="24" t="s">
        <v>104</v>
      </c>
      <c r="B21" s="48">
        <v>0</v>
      </c>
      <c r="C21" s="48">
        <v>0</v>
      </c>
      <c r="D21" s="37">
        <f t="shared" si="4"/>
        <v>0</v>
      </c>
      <c r="E21" s="48">
        <v>0</v>
      </c>
      <c r="F21" s="48">
        <v>0</v>
      </c>
      <c r="G21" s="37">
        <f t="shared" si="5"/>
        <v>0</v>
      </c>
    </row>
    <row r="22" spans="1:7" x14ac:dyDescent="0.2">
      <c r="A22" s="24" t="s">
        <v>105</v>
      </c>
      <c r="B22" s="48">
        <v>0</v>
      </c>
      <c r="C22" s="48">
        <v>0</v>
      </c>
      <c r="D22" s="37">
        <f t="shared" si="4"/>
        <v>0</v>
      </c>
      <c r="E22" s="48">
        <v>0</v>
      </c>
      <c r="F22" s="48">
        <v>0</v>
      </c>
      <c r="G22" s="37">
        <f t="shared" si="5"/>
        <v>0</v>
      </c>
    </row>
    <row r="23" spans="1:7" x14ac:dyDescent="0.2">
      <c r="A23" s="24" t="s">
        <v>106</v>
      </c>
      <c r="B23" s="48">
        <v>0</v>
      </c>
      <c r="C23" s="48">
        <v>0</v>
      </c>
      <c r="D23" s="37">
        <f t="shared" si="4"/>
        <v>0</v>
      </c>
      <c r="E23" s="48">
        <v>0</v>
      </c>
      <c r="F23" s="48">
        <v>0</v>
      </c>
      <c r="G23" s="37">
        <f t="shared" si="5"/>
        <v>0</v>
      </c>
    </row>
    <row r="24" spans="1:7" x14ac:dyDescent="0.2">
      <c r="A24" s="15"/>
      <c r="B24" s="37"/>
      <c r="C24" s="37"/>
      <c r="D24" s="37"/>
      <c r="E24" s="37"/>
      <c r="F24" s="37"/>
      <c r="G24" s="37"/>
    </row>
    <row r="25" spans="1:7" x14ac:dyDescent="0.2">
      <c r="A25" s="14" t="s">
        <v>107</v>
      </c>
      <c r="B25" s="38">
        <f t="shared" ref="B25:G25" si="6">SUM(B26:B34)</f>
        <v>0</v>
      </c>
      <c r="C25" s="38">
        <f t="shared" si="6"/>
        <v>0</v>
      </c>
      <c r="D25" s="38">
        <f t="shared" si="6"/>
        <v>0</v>
      </c>
      <c r="E25" s="38">
        <f t="shared" si="6"/>
        <v>0</v>
      </c>
      <c r="F25" s="38">
        <f t="shared" si="6"/>
        <v>0</v>
      </c>
      <c r="G25" s="38">
        <f t="shared" si="6"/>
        <v>0</v>
      </c>
    </row>
    <row r="26" spans="1:7" x14ac:dyDescent="0.2">
      <c r="A26" s="24" t="s">
        <v>108</v>
      </c>
      <c r="B26" s="37">
        <v>0</v>
      </c>
      <c r="C26" s="37">
        <v>0</v>
      </c>
      <c r="D26" s="37">
        <f t="shared" ref="D26:D34" si="7">B26+C26</f>
        <v>0</v>
      </c>
      <c r="E26" s="37">
        <v>0</v>
      </c>
      <c r="F26" s="37">
        <v>0</v>
      </c>
      <c r="G26" s="37">
        <f t="shared" ref="G26:G34" si="8">D26-E26</f>
        <v>0</v>
      </c>
    </row>
    <row r="27" spans="1:7" x14ac:dyDescent="0.2">
      <c r="A27" s="24" t="s">
        <v>109</v>
      </c>
      <c r="B27" s="37">
        <v>0</v>
      </c>
      <c r="C27" s="37">
        <v>0</v>
      </c>
      <c r="D27" s="37">
        <f t="shared" si="7"/>
        <v>0</v>
      </c>
      <c r="E27" s="37">
        <v>0</v>
      </c>
      <c r="F27" s="37">
        <v>0</v>
      </c>
      <c r="G27" s="37">
        <f t="shared" si="8"/>
        <v>0</v>
      </c>
    </row>
    <row r="28" spans="1:7" x14ac:dyDescent="0.2">
      <c r="A28" s="24" t="s">
        <v>110</v>
      </c>
      <c r="B28" s="37">
        <v>0</v>
      </c>
      <c r="C28" s="37">
        <v>0</v>
      </c>
      <c r="D28" s="37">
        <f t="shared" si="7"/>
        <v>0</v>
      </c>
      <c r="E28" s="37">
        <v>0</v>
      </c>
      <c r="F28" s="37">
        <v>0</v>
      </c>
      <c r="G28" s="37">
        <f t="shared" si="8"/>
        <v>0</v>
      </c>
    </row>
    <row r="29" spans="1:7" x14ac:dyDescent="0.2">
      <c r="A29" s="24" t="s">
        <v>111</v>
      </c>
      <c r="B29" s="37">
        <v>0</v>
      </c>
      <c r="C29" s="37">
        <v>0</v>
      </c>
      <c r="D29" s="37">
        <f t="shared" si="7"/>
        <v>0</v>
      </c>
      <c r="E29" s="37">
        <v>0</v>
      </c>
      <c r="F29" s="37">
        <v>0</v>
      </c>
      <c r="G29" s="37">
        <f t="shared" si="8"/>
        <v>0</v>
      </c>
    </row>
    <row r="30" spans="1:7" x14ac:dyDescent="0.2">
      <c r="A30" s="24" t="s">
        <v>112</v>
      </c>
      <c r="B30" s="37">
        <v>0</v>
      </c>
      <c r="C30" s="37">
        <v>0</v>
      </c>
      <c r="D30" s="37">
        <f t="shared" si="7"/>
        <v>0</v>
      </c>
      <c r="E30" s="37">
        <v>0</v>
      </c>
      <c r="F30" s="37">
        <v>0</v>
      </c>
      <c r="G30" s="37">
        <f t="shared" si="8"/>
        <v>0</v>
      </c>
    </row>
    <row r="31" spans="1:7" x14ac:dyDescent="0.2">
      <c r="A31" s="24" t="s">
        <v>113</v>
      </c>
      <c r="B31" s="37">
        <v>0</v>
      </c>
      <c r="C31" s="37">
        <v>0</v>
      </c>
      <c r="D31" s="37">
        <f t="shared" si="7"/>
        <v>0</v>
      </c>
      <c r="E31" s="37">
        <v>0</v>
      </c>
      <c r="F31" s="37">
        <v>0</v>
      </c>
      <c r="G31" s="37">
        <f t="shared" si="8"/>
        <v>0</v>
      </c>
    </row>
    <row r="32" spans="1:7" x14ac:dyDescent="0.2">
      <c r="A32" s="24" t="s">
        <v>114</v>
      </c>
      <c r="B32" s="37">
        <v>0</v>
      </c>
      <c r="C32" s="37">
        <v>0</v>
      </c>
      <c r="D32" s="37">
        <f t="shared" si="7"/>
        <v>0</v>
      </c>
      <c r="E32" s="37">
        <v>0</v>
      </c>
      <c r="F32" s="37">
        <v>0</v>
      </c>
      <c r="G32" s="37">
        <f t="shared" si="8"/>
        <v>0</v>
      </c>
    </row>
    <row r="33" spans="1:7" x14ac:dyDescent="0.2">
      <c r="A33" s="24" t="s">
        <v>115</v>
      </c>
      <c r="B33" s="37">
        <v>0</v>
      </c>
      <c r="C33" s="37">
        <v>0</v>
      </c>
      <c r="D33" s="37">
        <f t="shared" si="7"/>
        <v>0</v>
      </c>
      <c r="E33" s="37">
        <v>0</v>
      </c>
      <c r="F33" s="37">
        <v>0</v>
      </c>
      <c r="G33" s="37">
        <f t="shared" si="8"/>
        <v>0</v>
      </c>
    </row>
    <row r="34" spans="1:7" x14ac:dyDescent="0.2">
      <c r="A34" s="24" t="s">
        <v>116</v>
      </c>
      <c r="B34" s="37">
        <v>0</v>
      </c>
      <c r="C34" s="37">
        <v>0</v>
      </c>
      <c r="D34" s="37">
        <f t="shared" si="7"/>
        <v>0</v>
      </c>
      <c r="E34" s="37">
        <v>0</v>
      </c>
      <c r="F34" s="37">
        <v>0</v>
      </c>
      <c r="G34" s="37">
        <f t="shared" si="8"/>
        <v>0</v>
      </c>
    </row>
    <row r="35" spans="1:7" x14ac:dyDescent="0.2">
      <c r="A35" s="15"/>
      <c r="B35" s="37"/>
      <c r="C35" s="37"/>
      <c r="D35" s="37"/>
      <c r="E35" s="37"/>
      <c r="F35" s="37"/>
      <c r="G35" s="37"/>
    </row>
    <row r="36" spans="1:7" x14ac:dyDescent="0.2">
      <c r="A36" s="14" t="s">
        <v>117</v>
      </c>
      <c r="B36" s="38">
        <f t="shared" ref="B36:G36" si="9">SUM(B37:B40)</f>
        <v>0</v>
      </c>
      <c r="C36" s="38">
        <f t="shared" si="9"/>
        <v>0</v>
      </c>
      <c r="D36" s="38">
        <f t="shared" si="9"/>
        <v>0</v>
      </c>
      <c r="E36" s="38">
        <f t="shared" si="9"/>
        <v>0</v>
      </c>
      <c r="F36" s="38">
        <f t="shared" si="9"/>
        <v>0</v>
      </c>
      <c r="G36" s="38">
        <f t="shared" si="9"/>
        <v>0</v>
      </c>
    </row>
    <row r="37" spans="1:7" x14ac:dyDescent="0.2">
      <c r="A37" s="24" t="s">
        <v>118</v>
      </c>
      <c r="B37" s="37">
        <v>0</v>
      </c>
      <c r="C37" s="37">
        <v>0</v>
      </c>
      <c r="D37" s="37">
        <f t="shared" ref="D37:D40" si="10">B37+C37</f>
        <v>0</v>
      </c>
      <c r="E37" s="37">
        <v>0</v>
      </c>
      <c r="F37" s="37">
        <v>0</v>
      </c>
      <c r="G37" s="37">
        <f t="shared" ref="G37:G40" si="11">D37-E37</f>
        <v>0</v>
      </c>
    </row>
    <row r="38" spans="1:7" ht="20.399999999999999" x14ac:dyDescent="0.2">
      <c r="A38" s="24" t="s">
        <v>119</v>
      </c>
      <c r="B38" s="37">
        <v>0</v>
      </c>
      <c r="C38" s="37">
        <v>0</v>
      </c>
      <c r="D38" s="37">
        <f t="shared" si="10"/>
        <v>0</v>
      </c>
      <c r="E38" s="37">
        <v>0</v>
      </c>
      <c r="F38" s="37">
        <v>0</v>
      </c>
      <c r="G38" s="37">
        <f t="shared" si="11"/>
        <v>0</v>
      </c>
    </row>
    <row r="39" spans="1:7" x14ac:dyDescent="0.2">
      <c r="A39" s="24" t="s">
        <v>120</v>
      </c>
      <c r="B39" s="37">
        <v>0</v>
      </c>
      <c r="C39" s="37">
        <v>0</v>
      </c>
      <c r="D39" s="37">
        <f t="shared" si="10"/>
        <v>0</v>
      </c>
      <c r="E39" s="37">
        <v>0</v>
      </c>
      <c r="F39" s="37">
        <v>0</v>
      </c>
      <c r="G39" s="37">
        <f t="shared" si="11"/>
        <v>0</v>
      </c>
    </row>
    <row r="40" spans="1:7" x14ac:dyDescent="0.2">
      <c r="A40" s="24" t="s">
        <v>121</v>
      </c>
      <c r="B40" s="37">
        <v>0</v>
      </c>
      <c r="C40" s="37">
        <v>0</v>
      </c>
      <c r="D40" s="37">
        <f t="shared" si="10"/>
        <v>0</v>
      </c>
      <c r="E40" s="37">
        <v>0</v>
      </c>
      <c r="F40" s="37">
        <v>0</v>
      </c>
      <c r="G40" s="37">
        <f t="shared" si="11"/>
        <v>0</v>
      </c>
    </row>
    <row r="41" spans="1:7" x14ac:dyDescent="0.2">
      <c r="A41" s="15"/>
      <c r="B41" s="37"/>
      <c r="C41" s="37"/>
      <c r="D41" s="37"/>
      <c r="E41" s="37"/>
      <c r="F41" s="37"/>
      <c r="G41" s="37"/>
    </row>
    <row r="42" spans="1:7" x14ac:dyDescent="0.2">
      <c r="A42" s="17" t="s">
        <v>77</v>
      </c>
      <c r="B42" s="39">
        <f>B6+B16+B25+B36</f>
        <v>657683436.45049477</v>
      </c>
      <c r="C42" s="39">
        <f t="shared" ref="C42:G42" si="12">C6+C16+C25+C36</f>
        <v>0</v>
      </c>
      <c r="D42" s="39">
        <f t="shared" si="12"/>
        <v>657683436.45049477</v>
      </c>
      <c r="E42" s="39">
        <f>E6+E16+E25+E36</f>
        <v>174450156.97999999</v>
      </c>
      <c r="F42" s="39">
        <f t="shared" si="12"/>
        <v>167138834.14999998</v>
      </c>
      <c r="G42" s="39">
        <f t="shared" si="12"/>
        <v>483233279.47049475</v>
      </c>
    </row>
    <row r="45" spans="1:7" x14ac:dyDescent="0.2">
      <c r="A45" s="1" t="s">
        <v>154</v>
      </c>
    </row>
    <row r="48" spans="1:7" x14ac:dyDescent="0.2">
      <c r="A48" s="1" t="s">
        <v>155</v>
      </c>
      <c r="C48" s="1" t="s">
        <v>155</v>
      </c>
    </row>
    <row r="50" spans="1:3" x14ac:dyDescent="0.2">
      <c r="A50" s="1" t="s">
        <v>156</v>
      </c>
      <c r="C50" s="1" t="s">
        <v>156</v>
      </c>
    </row>
    <row r="51" spans="1:3" x14ac:dyDescent="0.2">
      <c r="A51" s="1" t="s">
        <v>157</v>
      </c>
      <c r="C51" s="1" t="s">
        <v>158</v>
      </c>
    </row>
    <row r="52" spans="1:3" x14ac:dyDescent="0.2">
      <c r="A52" s="1" t="s">
        <v>159</v>
      </c>
      <c r="C52" s="1" t="s">
        <v>160</v>
      </c>
    </row>
    <row r="56" spans="1:3" x14ac:dyDescent="0.2">
      <c r="A56" s="1" t="s">
        <v>161</v>
      </c>
    </row>
    <row r="58" spans="1:3" x14ac:dyDescent="0.2">
      <c r="A58" s="1" t="s">
        <v>162</v>
      </c>
    </row>
    <row r="59" spans="1:3" x14ac:dyDescent="0.2">
      <c r="A59" s="63" t="s">
        <v>171</v>
      </c>
    </row>
    <row r="60" spans="1:3" x14ac:dyDescent="0.2">
      <c r="A60" s="63" t="s">
        <v>170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revision/>
  <cp:lastPrinted>2024-04-29T14:43:39Z</cp:lastPrinted>
  <dcterms:created xsi:type="dcterms:W3CDTF">2014-02-10T03:37:14Z</dcterms:created>
  <dcterms:modified xsi:type="dcterms:W3CDTF">2024-04-29T14:43:43Z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