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/>
  </bookViews>
  <sheets>
    <sheet name="COG" sheetId="1" r:id="rId1"/>
    <sheet name="CTG" sheetId="2" r:id="rId2"/>
    <sheet name="CA" sheetId="3" r:id="rId3"/>
    <sheet name="CFG" sheetId="4" r:id="rId4"/>
  </sheets>
  <calcPr calcId="162913"/>
</workbook>
</file>

<file path=xl/calcChain.xml><?xml version="1.0" encoding="utf-8"?>
<calcChain xmlns="http://schemas.openxmlformats.org/spreadsheetml/2006/main">
  <c r="D40" i="4" l="1"/>
  <c r="G40" i="4" s="1"/>
  <c r="D39" i="4"/>
  <c r="G39" i="4" s="1"/>
  <c r="G38" i="4"/>
  <c r="D38" i="4"/>
  <c r="G37" i="4"/>
  <c r="G36" i="4" s="1"/>
  <c r="D37" i="4"/>
  <c r="D36" i="4" s="1"/>
  <c r="F36" i="4"/>
  <c r="E36" i="4"/>
  <c r="C36" i="4"/>
  <c r="B36" i="4"/>
  <c r="G34" i="4"/>
  <c r="D34" i="4"/>
  <c r="D33" i="4"/>
  <c r="G33" i="4" s="1"/>
  <c r="D32" i="4"/>
  <c r="G32" i="4" s="1"/>
  <c r="G31" i="4"/>
  <c r="D31" i="4"/>
  <c r="G30" i="4"/>
  <c r="D30" i="4"/>
  <c r="D29" i="4"/>
  <c r="G29" i="4" s="1"/>
  <c r="D28" i="4"/>
  <c r="G28" i="4" s="1"/>
  <c r="G27" i="4"/>
  <c r="D27" i="4"/>
  <c r="G26" i="4"/>
  <c r="D26" i="4"/>
  <c r="D25" i="4" s="1"/>
  <c r="F25" i="4"/>
  <c r="E25" i="4"/>
  <c r="C25" i="4"/>
  <c r="B25" i="4"/>
  <c r="G23" i="4"/>
  <c r="D23" i="4"/>
  <c r="D22" i="4"/>
  <c r="G22" i="4" s="1"/>
  <c r="D21" i="4"/>
  <c r="G21" i="4" s="1"/>
  <c r="G20" i="4"/>
  <c r="D20" i="4"/>
  <c r="G19" i="4"/>
  <c r="D19" i="4"/>
  <c r="D18" i="4"/>
  <c r="D16" i="4" s="1"/>
  <c r="G17" i="4"/>
  <c r="D17" i="4"/>
  <c r="F16" i="4"/>
  <c r="E16" i="4"/>
  <c r="C16" i="4"/>
  <c r="B16" i="4"/>
  <c r="G14" i="4"/>
  <c r="D14" i="4"/>
  <c r="G13" i="4"/>
  <c r="D13" i="4"/>
  <c r="G12" i="4"/>
  <c r="D12" i="4"/>
  <c r="D11" i="4"/>
  <c r="G11" i="4" s="1"/>
  <c r="G10" i="4"/>
  <c r="D10" i="4"/>
  <c r="G9" i="4"/>
  <c r="D9" i="4"/>
  <c r="G8" i="4"/>
  <c r="D8" i="4"/>
  <c r="D7" i="4"/>
  <c r="D6" i="4" s="1"/>
  <c r="F6" i="4"/>
  <c r="F42" i="4" s="1"/>
  <c r="E6" i="4"/>
  <c r="E42" i="4" s="1"/>
  <c r="C6" i="4"/>
  <c r="C42" i="4" s="1"/>
  <c r="B6" i="4"/>
  <c r="B42" i="4" s="1"/>
  <c r="F75" i="3"/>
  <c r="E75" i="3"/>
  <c r="C75" i="3"/>
  <c r="B75" i="3"/>
  <c r="G73" i="3"/>
  <c r="D73" i="3"/>
  <c r="D71" i="3"/>
  <c r="G71" i="3" s="1"/>
  <c r="G69" i="3"/>
  <c r="D69" i="3"/>
  <c r="G67" i="3"/>
  <c r="D67" i="3"/>
  <c r="G65" i="3"/>
  <c r="D65" i="3"/>
  <c r="D63" i="3"/>
  <c r="G63" i="3" s="1"/>
  <c r="G61" i="3"/>
  <c r="G75" i="3" s="1"/>
  <c r="D61" i="3"/>
  <c r="D75" i="3" s="1"/>
  <c r="G53" i="3"/>
  <c r="F53" i="3"/>
  <c r="E53" i="3"/>
  <c r="D53" i="3"/>
  <c r="C53" i="3"/>
  <c r="B53" i="3"/>
  <c r="D51" i="3"/>
  <c r="D50" i="3"/>
  <c r="D49" i="3"/>
  <c r="D48" i="3"/>
  <c r="F40" i="3"/>
  <c r="E40" i="3"/>
  <c r="C40" i="3"/>
  <c r="B40" i="3"/>
  <c r="G38" i="3"/>
  <c r="D38" i="3"/>
  <c r="G37" i="3"/>
  <c r="D37" i="3"/>
  <c r="D36" i="3"/>
  <c r="G36" i="3" s="1"/>
  <c r="G35" i="3"/>
  <c r="D35" i="3"/>
  <c r="G34" i="3"/>
  <c r="D34" i="3"/>
  <c r="G33" i="3"/>
  <c r="D33" i="3"/>
  <c r="D32" i="3"/>
  <c r="G32" i="3" s="1"/>
  <c r="G31" i="3"/>
  <c r="D31" i="3"/>
  <c r="G30" i="3"/>
  <c r="D30" i="3"/>
  <c r="G29" i="3"/>
  <c r="D29" i="3"/>
  <c r="D28" i="3"/>
  <c r="G28" i="3" s="1"/>
  <c r="G27" i="3"/>
  <c r="D27" i="3"/>
  <c r="G26" i="3"/>
  <c r="D26" i="3"/>
  <c r="G25" i="3"/>
  <c r="D25" i="3"/>
  <c r="D24" i="3"/>
  <c r="G24" i="3" s="1"/>
  <c r="G23" i="3"/>
  <c r="D23" i="3"/>
  <c r="G22" i="3"/>
  <c r="D22" i="3"/>
  <c r="G21" i="3"/>
  <c r="D21" i="3"/>
  <c r="D20" i="3"/>
  <c r="G20" i="3" s="1"/>
  <c r="G19" i="3"/>
  <c r="D19" i="3"/>
  <c r="G18" i="3"/>
  <c r="D18" i="3"/>
  <c r="G17" i="3"/>
  <c r="D17" i="3"/>
  <c r="D16" i="3"/>
  <c r="G16" i="3" s="1"/>
  <c r="G15" i="3"/>
  <c r="D15" i="3"/>
  <c r="G14" i="3"/>
  <c r="D14" i="3"/>
  <c r="G13" i="3"/>
  <c r="D13" i="3"/>
  <c r="D12" i="3"/>
  <c r="G12" i="3" s="1"/>
  <c r="G11" i="3"/>
  <c r="D11" i="3"/>
  <c r="G10" i="3"/>
  <c r="D10" i="3"/>
  <c r="G9" i="3"/>
  <c r="D9" i="3"/>
  <c r="D8" i="3"/>
  <c r="G8" i="3" s="1"/>
  <c r="G7" i="3"/>
  <c r="D7" i="3"/>
  <c r="F16" i="2"/>
  <c r="E16" i="2"/>
  <c r="C16" i="2"/>
  <c r="B16" i="2"/>
  <c r="D14" i="2"/>
  <c r="G14" i="2" s="1"/>
  <c r="G12" i="2"/>
  <c r="D12" i="2"/>
  <c r="G10" i="2"/>
  <c r="D10" i="2"/>
  <c r="D8" i="2"/>
  <c r="D16" i="2" s="1"/>
  <c r="D6" i="2"/>
  <c r="G6" i="2" s="1"/>
  <c r="D76" i="1"/>
  <c r="G76" i="1" s="1"/>
  <c r="G75" i="1"/>
  <c r="D75" i="1"/>
  <c r="G74" i="1"/>
  <c r="D74" i="1"/>
  <c r="D73" i="1"/>
  <c r="G73" i="1" s="1"/>
  <c r="D72" i="1"/>
  <c r="G72" i="1" s="1"/>
  <c r="G71" i="1"/>
  <c r="D71" i="1"/>
  <c r="G70" i="1"/>
  <c r="G69" i="1" s="1"/>
  <c r="D70" i="1"/>
  <c r="D69" i="1" s="1"/>
  <c r="F69" i="1"/>
  <c r="E69" i="1"/>
  <c r="C69" i="1"/>
  <c r="B69" i="1"/>
  <c r="G68" i="1"/>
  <c r="D68" i="1"/>
  <c r="D67" i="1"/>
  <c r="D65" i="1" s="1"/>
  <c r="D66" i="1"/>
  <c r="G66" i="1" s="1"/>
  <c r="F65" i="1"/>
  <c r="E65" i="1"/>
  <c r="C65" i="1"/>
  <c r="B65" i="1"/>
  <c r="D64" i="1"/>
  <c r="G64" i="1" s="1"/>
  <c r="G63" i="1"/>
  <c r="D63" i="1"/>
  <c r="G62" i="1"/>
  <c r="D62" i="1"/>
  <c r="D61" i="1"/>
  <c r="G61" i="1" s="1"/>
  <c r="D60" i="1"/>
  <c r="G60" i="1" s="1"/>
  <c r="G59" i="1"/>
  <c r="D59" i="1"/>
  <c r="G58" i="1"/>
  <c r="G57" i="1" s="1"/>
  <c r="D58" i="1"/>
  <c r="D57" i="1" s="1"/>
  <c r="F57" i="1"/>
  <c r="E57" i="1"/>
  <c r="C57" i="1"/>
  <c r="B57" i="1"/>
  <c r="G56" i="1"/>
  <c r="D56" i="1"/>
  <c r="D55" i="1"/>
  <c r="D53" i="1" s="1"/>
  <c r="G54" i="1"/>
  <c r="D54" i="1"/>
  <c r="F53" i="1"/>
  <c r="E53" i="1"/>
  <c r="C53" i="1"/>
  <c r="B53" i="1"/>
  <c r="D52" i="1"/>
  <c r="G52" i="1" s="1"/>
  <c r="G51" i="1"/>
  <c r="D51" i="1"/>
  <c r="G50" i="1"/>
  <c r="D50" i="1"/>
  <c r="D49" i="1"/>
  <c r="G49" i="1" s="1"/>
  <c r="D48" i="1"/>
  <c r="G48" i="1" s="1"/>
  <c r="G47" i="1"/>
  <c r="D47" i="1"/>
  <c r="D46" i="1"/>
  <c r="G46" i="1" s="1"/>
  <c r="D45" i="1"/>
  <c r="D43" i="1" s="1"/>
  <c r="D44" i="1"/>
  <c r="G44" i="1" s="1"/>
  <c r="F43" i="1"/>
  <c r="E43" i="1"/>
  <c r="C43" i="1"/>
  <c r="B43" i="1"/>
  <c r="D42" i="1"/>
  <c r="G42" i="1" s="1"/>
  <c r="G41" i="1"/>
  <c r="D41" i="1"/>
  <c r="D40" i="1"/>
  <c r="G40" i="1" s="1"/>
  <c r="D39" i="1"/>
  <c r="G39" i="1" s="1"/>
  <c r="D38" i="1"/>
  <c r="G38" i="1" s="1"/>
  <c r="G37" i="1"/>
  <c r="D37" i="1"/>
  <c r="D36" i="1"/>
  <c r="G36" i="1" s="1"/>
  <c r="D35" i="1"/>
  <c r="D33" i="1" s="1"/>
  <c r="D34" i="1"/>
  <c r="G34" i="1" s="1"/>
  <c r="F33" i="1"/>
  <c r="E33" i="1"/>
  <c r="C33" i="1"/>
  <c r="B33" i="1"/>
  <c r="D32" i="1"/>
  <c r="G32" i="1" s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D23" i="1" s="1"/>
  <c r="D24" i="1"/>
  <c r="G24" i="1" s="1"/>
  <c r="F23" i="1"/>
  <c r="E23" i="1"/>
  <c r="C23" i="1"/>
  <c r="B23" i="1"/>
  <c r="D22" i="1"/>
  <c r="G22" i="1" s="1"/>
  <c r="G21" i="1"/>
  <c r="D21" i="1"/>
  <c r="D20" i="1"/>
  <c r="G20" i="1" s="1"/>
  <c r="D19" i="1"/>
  <c r="G19" i="1" s="1"/>
  <c r="D18" i="1"/>
  <c r="G18" i="1" s="1"/>
  <c r="G17" i="1"/>
  <c r="D17" i="1"/>
  <c r="D16" i="1"/>
  <c r="G16" i="1" s="1"/>
  <c r="D15" i="1"/>
  <c r="D13" i="1" s="1"/>
  <c r="D14" i="1"/>
  <c r="G14" i="1" s="1"/>
  <c r="F13" i="1"/>
  <c r="E13" i="1"/>
  <c r="E77" i="1" s="1"/>
  <c r="C13" i="1"/>
  <c r="B13" i="1"/>
  <c r="B77" i="1" s="1"/>
  <c r="D12" i="1"/>
  <c r="G12" i="1" s="1"/>
  <c r="G11" i="1"/>
  <c r="D11" i="1"/>
  <c r="D10" i="1"/>
  <c r="G10" i="1" s="1"/>
  <c r="D9" i="1"/>
  <c r="G9" i="1" s="1"/>
  <c r="D8" i="1"/>
  <c r="G8" i="1" s="1"/>
  <c r="G7" i="1"/>
  <c r="D7" i="1"/>
  <c r="D6" i="1"/>
  <c r="D5" i="1" s="1"/>
  <c r="F5" i="1"/>
  <c r="F77" i="1" s="1"/>
  <c r="E5" i="1"/>
  <c r="C5" i="1"/>
  <c r="C77" i="1" s="1"/>
  <c r="B5" i="1"/>
  <c r="G25" i="4" l="1"/>
  <c r="G16" i="2"/>
  <c r="D77" i="1"/>
  <c r="G33" i="1"/>
  <c r="G65" i="1"/>
  <c r="G40" i="3"/>
  <c r="D42" i="4"/>
  <c r="D40" i="3"/>
  <c r="G15" i="1"/>
  <c r="G13" i="1" s="1"/>
  <c r="G25" i="1"/>
  <c r="G23" i="1" s="1"/>
  <c r="G35" i="1"/>
  <c r="G45" i="1"/>
  <c r="G43" i="1" s="1"/>
  <c r="G55" i="1"/>
  <c r="G53" i="1" s="1"/>
  <c r="G67" i="1"/>
  <c r="G8" i="2"/>
  <c r="G7" i="4"/>
  <c r="G6" i="4" s="1"/>
  <c r="G42" i="4" s="1"/>
  <c r="G18" i="4"/>
  <c r="G16" i="4" s="1"/>
  <c r="G6" i="1"/>
  <c r="G5" i="1" s="1"/>
  <c r="G77" i="1" l="1"/>
</calcChain>
</file>

<file path=xl/sharedStrings.xml><?xml version="1.0" encoding="utf-8"?>
<sst xmlns="http://schemas.openxmlformats.org/spreadsheetml/2006/main" count="277" uniqueCount="178">
  <si>
    <t>Junta de Agua Potable, Drenaje Alcantarillado y Saneamiento del Municipio de Irapuato, Gto.
Estado Analítico del Ejercicio del Presupuesto de Egresos
Clasificación por Objeto del Gasto (Capítulo y Concepto)
Del 01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</si>
  <si>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</si>
  <si>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</si>
  <si>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</si>
  <si>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</si>
  <si>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</si>
  <si>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</si>
  <si>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</si>
  <si>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</si>
  <si>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</si>
  <si>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</si>
  <si>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</si>
  <si>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</si>
  <si>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</si>
  <si>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</si>
  <si>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</si>
  <si>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</si>
  <si>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</si>
  <si>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</si>
  <si>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</si>
  <si>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</si>
  <si>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</si>
  <si>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</si>
  <si>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</si>
  <si>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</si>
  <si>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</si>
  <si>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</si>
  <si>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</si>
  <si>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</si>
  <si>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</si>
  <si>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</si>
  <si>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</si>
  <si>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</si>
  <si>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</si>
  <si>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</si>
  <si>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</si>
  <si>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</si>
  <si>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</si>
  <si>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</si>
  <si>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</si>
  <si>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</si>
  <si>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</si>
  <si>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</si>
  <si>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</si>
  <si>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</si>
  <si>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</si>
  <si>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</si>
  <si>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</si>
  <si>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</si>
  <si>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</si>
  <si>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</si>
  <si>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</si>
  <si>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</si>
  <si>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</si>
  <si>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</si>
  <si>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</si>
  <si>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</si>
  <si>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</si>
  <si>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</si>
  <si>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</si>
  <si>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</si>
  <si>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</si>
  <si>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</si>
  <si>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</si>
  <si>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</si>
  <si>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</si>
  <si>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</si>
  <si>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</si>
  <si>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</si>
  <si>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</si>
  <si>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</si>
  <si>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</si>
  <si>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</si>
  <si>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</si>
  <si>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</si>
  <si>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</si>
  <si>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</si>
  <si>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</si>
  <si>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</si>
  <si>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</si>
  <si>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</si>
  <si>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</si>
  <si>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</si>
  <si>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</si>
  <si>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</si>
  <si>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</si>
  <si>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</si>
  <si>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</si>
  <si>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</si>
  <si>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</si>
  <si>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</si>
  <si>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</si>
  <si>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</si>
  <si>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</si>
  <si>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</si>
  <si>
    <t>Junta de Agua Potable, Drenaje Alcantarillado y Saneamiento del Municipio de Irapuato, Gto.
Estado Analítico del Ejercicio del Presupuesto de Egresos
Clasificación Económica (por Tipo de Gasto)
Del 01 de Enero al 30 de Junio de 2024</t>
  </si>
  <si>
    <t>Gasto Corriente</t>
  </si>
  <si>
    <t>Gasto de Capital</t>
  </si>
  <si>
    <t>Amortización de la Deuda y Disminución de Pasivos</t>
  </si>
  <si>
    <t>Junta de Agua Potable, Drenaje Alcantarillado y Saneamiento del Municipio de Irapuato, Gto.
Estado Analítico del Ejercicio del Presupuesto de Egresos
Clasificación Administrativa
Del 01 de Enero al 30 de Junio de 2024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</si>
  <si>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</si>
  <si>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</si>
  <si>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</si>
  <si>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</si>
  <si>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</si>
  <si>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</si>
  <si>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</si>
  <si>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</si>
  <si>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</si>
  <si>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</si>
  <si>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</si>
  <si>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FINANZAS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</si>
  <si>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</si>
  <si>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</si>
  <si>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</si>
  <si>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</si>
  <si>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</si>
  <si>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</si>
  <si>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</si>
  <si>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</si>
  <si>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</si>
  <si>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</si>
  <si>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</si>
  <si>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</si>
  <si>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</si>
  <si>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</si>
  <si>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</si>
  <si>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</si>
  <si>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</si>
  <si>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</si>
  <si>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</si>
  <si>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</si>
  <si>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t>Gobierno (Federal/Estatal/Municipal) de Irapuato, Gto.
Estado Analítico del Ejercicio del Presupuesto de Egresos
Clasificación Administrativa
Del 01 de Enero al 30 de Junio de 2024</t>
  </si>
  <si>
    <t>NO APLICA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</si>
  <si>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</si>
  <si>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</si>
  <si>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</si>
  <si>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</si>
  <si>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de Enero al 30 de Junio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</si>
  <si>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</si>
  <si>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</si>
  <si>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</si>
  <si>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</si>
  <si>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</si>
  <si>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</si>
  <si>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</si>
  <si>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Junta de Agua Potable, Drenaje Alcantarillado y Saneamiento del Municipio de Irapuato, Gto.
Estado Analítico del Ejercicio del Presupuesto de Egresos
Clasificación Funcional (Finalidad y Función)
Del 01 de Enero al 30 de Junio de 2024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</si>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</sst>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6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8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4" fontId="1" fillId="0" borderId="8" xfId="0" applyNumberFormat="1" applyFont="1" applyBorder="1"/>
    <xf numFmtId="0" fontId="3" fillId="0" borderId="0" xfId="0" applyFont="1" applyAlignment="1">
      <alignment horizontal="left"/>
    </xf>
    <xf numFmtId="4" fontId="3" fillId="0" borderId="14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4" fillId="3" borderId="9" xfId="0" applyNumberFormat="1" applyFont="1" applyFill="1" applyBorder="1" applyAlignment="1"/>
    <xf numFmtId="4" fontId="3" fillId="0" borderId="14" xfId="0" applyNumberFormat="1" applyFont="1" applyBorder="1"/>
    <xf numFmtId="4" fontId="1" fillId="0" borderId="14" xfId="0" applyNumberFormat="1" applyFont="1" applyBorder="1"/>
    <xf numFmtId="4" fontId="3" fillId="0" borderId="15" xfId="0" applyNumberFormat="1" applyFont="1" applyBorder="1" applyAlignment="1">
      <alignment horizontal="right"/>
    </xf>
    <xf numFmtId="4" fontId="4" fillId="3" borderId="9" xfId="0" applyNumberFormat="1" applyFont="1" applyFill="1" applyBorder="1"/>
    <xf numFmtId="0" fontId="3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4" fontId="1" fillId="0" borderId="10" xfId="0" applyNumberFormat="1" applyFont="1" applyBorder="1"/>
    <xf numFmtId="4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8" xfId="0" applyFont="1" applyBorder="1"/>
    <xf numFmtId="4" fontId="3" fillId="0" borderId="15" xfId="0" applyNumberFormat="1" applyFont="1" applyBorder="1" applyAlignment="1"/>
    <xf numFmtId="164" fontId="3" fillId="0" borderId="14" xfId="0" applyNumberFormat="1" applyFont="1" applyBorder="1"/>
    <xf numFmtId="4" fontId="5" fillId="0" borderId="14" xfId="0" applyNumberFormat="1" applyFont="1" applyBorder="1"/>
    <xf numFmtId="0" fontId="3" fillId="0" borderId="15" xfId="0" applyFont="1" applyBorder="1"/>
    <xf numFmtId="4" fontId="3" fillId="0" borderId="15" xfId="0" applyNumberFormat="1" applyFont="1" applyBorder="1"/>
    <xf numFmtId="4" fontId="3" fillId="0" borderId="14" xfId="0" applyNumberFormat="1" applyFont="1" applyBorder="1" applyAlignment="1"/>
    <xf numFmtId="164" fontId="1" fillId="0" borderId="10" xfId="0" applyNumberFormat="1" applyFont="1" applyBorder="1"/>
    <xf numFmtId="164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4" fontId="4" fillId="3" borderId="18" xfId="0" applyNumberFormat="1" applyFont="1" applyFill="1" applyBorder="1" applyAlignment="1"/>
    <xf numFmtId="4" fontId="4" fillId="3" borderId="19" xfId="0" applyNumberFormat="1" applyFont="1" applyFill="1" applyBorder="1" applyAlignment="1"/>
    <xf numFmtId="0" fontId="3" fillId="0" borderId="1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13" xfId="0" applyFont="1" applyBorder="1"/>
    <xf numFmtId="4" fontId="3" fillId="0" borderId="11" xfId="0" applyNumberFormat="1" applyFont="1" applyBorder="1"/>
    <xf numFmtId="0" fontId="3" fillId="0" borderId="20" xfId="0" applyFont="1" applyBorder="1"/>
    <xf numFmtId="0" fontId="3" fillId="0" borderId="0" xfId="0" applyFont="1" applyAlignment="1">
      <alignment horizontal="left"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vertical="center"/>
    </xf>
    <xf numFmtId="0" fontId="4" fillId="0" borderId="14" xfId="0" applyFont="1" applyBorder="1"/>
    <xf numFmtId="0" fontId="4" fillId="0" borderId="15" xfId="0" applyFont="1" applyBorder="1"/>
    <xf numFmtId="0" fontId="3" fillId="0" borderId="0" xfId="0" applyFont="1" applyAlignment="1">
      <alignment wrapText="1"/>
    </xf>
    <xf numFmtId="0" fontId="1" fillId="0" borderId="1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4" fontId="1" fillId="2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40" workbookViewId="0">
      <selection activeCell="B49" sqref="B49"/>
    </sheetView>
  </sheetViews>
  <sheetFormatPr baseColWidth="10" defaultColWidth="16.85546875" defaultRowHeight="15" customHeight="1" x14ac:dyDescent="0.2"/>
  <cols>
    <col min="1" max="1" width="62.85546875" customWidth="1"/>
    <col min="2" max="2" width="18.28515625" customWidth="1"/>
    <col min="3" max="3" width="19.85546875" customWidth="1"/>
    <col min="4" max="7" width="18.28515625" customWidth="1"/>
    <col min="8" max="26" width="12" customWidth="1"/>
  </cols>
  <sheetData>
    <row r="1" spans="1:26" ht="45" customHeight="1" x14ac:dyDescent="0.2">
      <c r="A1" s="53" t="s">
        <v>0</v>
      </c>
      <c r="B1" s="54"/>
      <c r="C1" s="54"/>
      <c r="D1" s="54"/>
      <c r="E1" s="54"/>
      <c r="F1" s="54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">
      <c r="A2" s="2"/>
      <c r="B2" s="56" t="s">
        <v>1</v>
      </c>
      <c r="C2" s="57"/>
      <c r="D2" s="57"/>
      <c r="E2" s="57"/>
      <c r="F2" s="58"/>
      <c r="G2" s="59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6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2">
      <c r="A4" s="5"/>
      <c r="B4" s="6">
        <v>1</v>
      </c>
      <c r="C4" s="6">
        <v>2</v>
      </c>
      <c r="D4" s="6" t="s">
        <v>9</v>
      </c>
      <c r="E4" s="6">
        <v>4</v>
      </c>
      <c r="F4" s="6">
        <v>5</v>
      </c>
      <c r="G4" s="6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2">
      <c r="A5" s="7" t="s">
        <v>11</v>
      </c>
      <c r="B5" s="8">
        <f t="shared" ref="B5:G5" si="0">SUM(B6:B12)</f>
        <v>143331718.90000001</v>
      </c>
      <c r="C5" s="8">
        <f t="shared" si="0"/>
        <v>0</v>
      </c>
      <c r="D5" s="8">
        <f t="shared" si="0"/>
        <v>143331718.90000001</v>
      </c>
      <c r="E5" s="8">
        <f t="shared" si="0"/>
        <v>61917982.940000005</v>
      </c>
      <c r="F5" s="8">
        <f t="shared" si="0"/>
        <v>61917982.940000005</v>
      </c>
      <c r="G5" s="8">
        <f t="shared" si="0"/>
        <v>81413735.959999993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9" t="s">
        <v>12</v>
      </c>
      <c r="B6" s="10">
        <v>99960136.019999996</v>
      </c>
      <c r="C6" s="11">
        <v>-90000</v>
      </c>
      <c r="D6" s="12">
        <f t="shared" ref="D6:D12" si="1">B6+C6</f>
        <v>99870136.019999996</v>
      </c>
      <c r="E6" s="11">
        <v>47146354.340000004</v>
      </c>
      <c r="F6" s="13">
        <v>47146354.340000004</v>
      </c>
      <c r="G6" s="14">
        <f t="shared" ref="G6:G12" si="2">D6-E6</f>
        <v>52723781.679999992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">
      <c r="A7" s="9" t="s">
        <v>13</v>
      </c>
      <c r="B7" s="10">
        <v>0</v>
      </c>
      <c r="C7" s="11">
        <v>0</v>
      </c>
      <c r="D7" s="12">
        <f t="shared" si="1"/>
        <v>0</v>
      </c>
      <c r="E7" s="11">
        <v>0</v>
      </c>
      <c r="F7" s="13">
        <v>0</v>
      </c>
      <c r="G7" s="14">
        <f t="shared" si="2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9" t="s">
        <v>14</v>
      </c>
      <c r="B8" s="10">
        <v>15278888.029999999</v>
      </c>
      <c r="C8" s="11">
        <v>246200</v>
      </c>
      <c r="D8" s="12">
        <f t="shared" si="1"/>
        <v>15525088.029999999</v>
      </c>
      <c r="E8" s="11">
        <v>2236223.29</v>
      </c>
      <c r="F8" s="13">
        <v>2236223.29</v>
      </c>
      <c r="G8" s="14">
        <f t="shared" si="2"/>
        <v>13288864.739999998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9" t="s">
        <v>15</v>
      </c>
      <c r="B9" s="10">
        <v>27927694.850000001</v>
      </c>
      <c r="C9" s="11">
        <v>-956200</v>
      </c>
      <c r="D9" s="12">
        <f t="shared" si="1"/>
        <v>26971494.850000001</v>
      </c>
      <c r="E9" s="11">
        <v>12188314.310000001</v>
      </c>
      <c r="F9" s="13">
        <v>12188314.310000001</v>
      </c>
      <c r="G9" s="14">
        <f t="shared" si="2"/>
        <v>14783180.540000001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9" t="s">
        <v>16</v>
      </c>
      <c r="B10" s="10">
        <v>160000</v>
      </c>
      <c r="C10" s="11">
        <v>800000</v>
      </c>
      <c r="D10" s="12">
        <f t="shared" si="1"/>
        <v>960000</v>
      </c>
      <c r="E10" s="11">
        <v>347091</v>
      </c>
      <c r="F10" s="13">
        <v>347091</v>
      </c>
      <c r="G10" s="14">
        <f t="shared" si="2"/>
        <v>612909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9" t="s">
        <v>17</v>
      </c>
      <c r="B11" s="10">
        <v>5000</v>
      </c>
      <c r="C11" s="11">
        <v>0</v>
      </c>
      <c r="D11" s="12">
        <f t="shared" si="1"/>
        <v>5000</v>
      </c>
      <c r="E11" s="11">
        <v>0</v>
      </c>
      <c r="F11" s="13">
        <v>0</v>
      </c>
      <c r="G11" s="14">
        <f t="shared" si="2"/>
        <v>5000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9" t="s">
        <v>18</v>
      </c>
      <c r="B12" s="10">
        <v>0</v>
      </c>
      <c r="C12" s="11">
        <v>0</v>
      </c>
      <c r="D12" s="12">
        <f t="shared" si="1"/>
        <v>0</v>
      </c>
      <c r="E12" s="11">
        <v>0</v>
      </c>
      <c r="F12" s="13">
        <v>0</v>
      </c>
      <c r="G12" s="14">
        <f t="shared" si="2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7" t="s">
        <v>19</v>
      </c>
      <c r="B13" s="15">
        <f t="shared" ref="B13:G13" si="3">SUM(B14:B22)</f>
        <v>56209076.279999994</v>
      </c>
      <c r="C13" s="15">
        <f t="shared" si="3"/>
        <v>2970940.2600000002</v>
      </c>
      <c r="D13" s="15">
        <f t="shared" si="3"/>
        <v>59180016.539999999</v>
      </c>
      <c r="E13" s="15">
        <f t="shared" si="3"/>
        <v>20720138.73</v>
      </c>
      <c r="F13" s="15">
        <f t="shared" si="3"/>
        <v>17215574.500000004</v>
      </c>
      <c r="G13" s="15">
        <f t="shared" si="3"/>
        <v>38459877.810000002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9" t="s">
        <v>20</v>
      </c>
      <c r="B14" s="10">
        <v>1606370.02</v>
      </c>
      <c r="C14" s="11">
        <v>68000</v>
      </c>
      <c r="D14" s="12">
        <f t="shared" ref="D14:D22" si="4">B14+C14</f>
        <v>1674370.02</v>
      </c>
      <c r="E14" s="11">
        <v>901460.44</v>
      </c>
      <c r="F14" s="13">
        <v>899774.96</v>
      </c>
      <c r="G14" s="14">
        <f t="shared" ref="G14:G22" si="5">D14-E14</f>
        <v>772909.58000000007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9" t="s">
        <v>21</v>
      </c>
      <c r="B15" s="10">
        <v>241000</v>
      </c>
      <c r="C15" s="11">
        <v>24000</v>
      </c>
      <c r="D15" s="12">
        <f t="shared" si="4"/>
        <v>265000</v>
      </c>
      <c r="E15" s="11">
        <v>142133.47</v>
      </c>
      <c r="F15" s="13">
        <v>142133.47</v>
      </c>
      <c r="G15" s="14">
        <f t="shared" si="5"/>
        <v>122866.53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9" t="s">
        <v>22</v>
      </c>
      <c r="B16" s="10">
        <v>0</v>
      </c>
      <c r="C16" s="11">
        <v>810000</v>
      </c>
      <c r="D16" s="12">
        <f t="shared" si="4"/>
        <v>810000</v>
      </c>
      <c r="E16" s="11">
        <v>809997.53</v>
      </c>
      <c r="F16" s="13">
        <v>809997.53</v>
      </c>
      <c r="G16" s="14">
        <f t="shared" si="5"/>
        <v>2.4699999999720603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.75" customHeight="1" x14ac:dyDescent="0.2">
      <c r="A17" s="9" t="s">
        <v>23</v>
      </c>
      <c r="B17" s="10">
        <v>23007040.050000001</v>
      </c>
      <c r="C17" s="11">
        <v>1969853.95</v>
      </c>
      <c r="D17" s="12">
        <f t="shared" si="4"/>
        <v>24976894</v>
      </c>
      <c r="E17" s="11">
        <v>9427749.2300000004</v>
      </c>
      <c r="F17" s="13">
        <v>6940135.4500000002</v>
      </c>
      <c r="G17" s="14">
        <f t="shared" si="5"/>
        <v>15549144.77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.75" customHeight="1" x14ac:dyDescent="0.2">
      <c r="A18" s="9" t="s">
        <v>24</v>
      </c>
      <c r="B18" s="10">
        <v>10180239.75</v>
      </c>
      <c r="C18" s="11">
        <v>163551.20000000001</v>
      </c>
      <c r="D18" s="12">
        <f t="shared" si="4"/>
        <v>10343790.949999999</v>
      </c>
      <c r="E18" s="11">
        <v>3280628.74</v>
      </c>
      <c r="F18" s="13">
        <v>2681959.7200000002</v>
      </c>
      <c r="G18" s="14">
        <f t="shared" si="5"/>
        <v>7063162.209999999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">
      <c r="A19" s="9" t="s">
        <v>25</v>
      </c>
      <c r="B19" s="10">
        <v>14018436.48</v>
      </c>
      <c r="C19" s="11">
        <v>-64464.89</v>
      </c>
      <c r="D19" s="12">
        <f t="shared" si="4"/>
        <v>13953971.59</v>
      </c>
      <c r="E19" s="11">
        <v>4191227.05</v>
      </c>
      <c r="F19" s="13">
        <v>4016140.72</v>
      </c>
      <c r="G19" s="14">
        <f t="shared" si="5"/>
        <v>9762744.5399999991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9" t="s">
        <v>26</v>
      </c>
      <c r="B20" s="10">
        <v>3287956.08</v>
      </c>
      <c r="C20" s="11">
        <v>0</v>
      </c>
      <c r="D20" s="12">
        <f t="shared" si="4"/>
        <v>3287956.08</v>
      </c>
      <c r="E20" s="11">
        <v>277752.25</v>
      </c>
      <c r="F20" s="13">
        <v>231300.05</v>
      </c>
      <c r="G20" s="14">
        <f t="shared" si="5"/>
        <v>3010203.83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9" t="s">
        <v>27</v>
      </c>
      <c r="B21" s="10">
        <v>0</v>
      </c>
      <c r="C21" s="11">
        <v>0</v>
      </c>
      <c r="D21" s="12">
        <f t="shared" si="4"/>
        <v>0</v>
      </c>
      <c r="E21" s="11">
        <v>0</v>
      </c>
      <c r="F21" s="13">
        <v>0</v>
      </c>
      <c r="G21" s="14">
        <f t="shared" si="5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9" t="s">
        <v>28</v>
      </c>
      <c r="B22" s="10">
        <v>3868033.9</v>
      </c>
      <c r="C22" s="11">
        <v>0</v>
      </c>
      <c r="D22" s="12">
        <f t="shared" si="4"/>
        <v>3868033.9</v>
      </c>
      <c r="E22" s="11">
        <v>1689190.02</v>
      </c>
      <c r="F22" s="13">
        <v>1494132.6</v>
      </c>
      <c r="G22" s="14">
        <f t="shared" si="5"/>
        <v>2178843.88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7" t="s">
        <v>29</v>
      </c>
      <c r="B23" s="15">
        <f t="shared" ref="B23:G23" si="6">SUM(B24:B32)</f>
        <v>253110670.89799997</v>
      </c>
      <c r="C23" s="15">
        <f t="shared" si="6"/>
        <v>-7874011.4899999984</v>
      </c>
      <c r="D23" s="15">
        <f t="shared" si="6"/>
        <v>245236659.40800002</v>
      </c>
      <c r="E23" s="15">
        <f t="shared" si="6"/>
        <v>118627183.83999999</v>
      </c>
      <c r="F23" s="15">
        <f t="shared" si="6"/>
        <v>114630049.56999998</v>
      </c>
      <c r="G23" s="15">
        <f t="shared" si="6"/>
        <v>126609475.56800003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9" t="s">
        <v>30</v>
      </c>
      <c r="B24" s="10">
        <v>106522499.574</v>
      </c>
      <c r="C24" s="11">
        <v>-9085000</v>
      </c>
      <c r="D24" s="12">
        <f t="shared" ref="D24:D32" si="7">B24+C24</f>
        <v>97437499.574000001</v>
      </c>
      <c r="E24" s="11">
        <v>55958708.659999996</v>
      </c>
      <c r="F24" s="13">
        <v>55958708.659999996</v>
      </c>
      <c r="G24" s="14">
        <f t="shared" ref="G24:G32" si="8">D24-E24</f>
        <v>41478790.914000005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9" t="s">
        <v>31</v>
      </c>
      <c r="B25" s="10">
        <v>19608130.743999999</v>
      </c>
      <c r="C25" s="11">
        <v>-1411310.11</v>
      </c>
      <c r="D25" s="12">
        <f t="shared" si="7"/>
        <v>18196820.634</v>
      </c>
      <c r="E25" s="11">
        <v>7209478.2599999998</v>
      </c>
      <c r="F25" s="13">
        <v>4962465.05</v>
      </c>
      <c r="G25" s="14">
        <f t="shared" si="8"/>
        <v>10987342.374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9" t="s">
        <v>32</v>
      </c>
      <c r="B26" s="10">
        <v>41964330.090000004</v>
      </c>
      <c r="C26" s="11">
        <v>1825971.62</v>
      </c>
      <c r="D26" s="12">
        <f t="shared" si="7"/>
        <v>43790301.710000001</v>
      </c>
      <c r="E26" s="11">
        <v>14416874.869999999</v>
      </c>
      <c r="F26" s="13">
        <v>14012775.99</v>
      </c>
      <c r="G26" s="14">
        <f t="shared" si="8"/>
        <v>29373426.840000004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9" t="s">
        <v>33</v>
      </c>
      <c r="B27" s="10">
        <v>10694864.140000001</v>
      </c>
      <c r="C27" s="11">
        <v>750000</v>
      </c>
      <c r="D27" s="12">
        <f t="shared" si="7"/>
        <v>11444864.140000001</v>
      </c>
      <c r="E27" s="11">
        <v>6623166.3300000001</v>
      </c>
      <c r="F27" s="13">
        <v>6425386.3300000001</v>
      </c>
      <c r="G27" s="14">
        <f t="shared" si="8"/>
        <v>4821697.8100000005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9" t="s">
        <v>34</v>
      </c>
      <c r="B28" s="10">
        <v>33429861.640000001</v>
      </c>
      <c r="C28" s="11">
        <v>0</v>
      </c>
      <c r="D28" s="12">
        <f t="shared" si="7"/>
        <v>33429861.640000001</v>
      </c>
      <c r="E28" s="11">
        <v>13058341.880000001</v>
      </c>
      <c r="F28" s="13">
        <v>11945691.710000001</v>
      </c>
      <c r="G28" s="14">
        <f t="shared" si="8"/>
        <v>20371519.759999998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9" t="s">
        <v>35</v>
      </c>
      <c r="B29" s="10">
        <v>3396808.16</v>
      </c>
      <c r="C29" s="11">
        <v>0</v>
      </c>
      <c r="D29" s="12">
        <f t="shared" si="7"/>
        <v>3396808.16</v>
      </c>
      <c r="E29" s="11">
        <v>2550846.48</v>
      </c>
      <c r="F29" s="13">
        <v>2517694.02</v>
      </c>
      <c r="G29" s="14">
        <f t="shared" si="8"/>
        <v>845961.68000000017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9" t="s">
        <v>36</v>
      </c>
      <c r="B30" s="10">
        <v>704351.61</v>
      </c>
      <c r="C30" s="11">
        <v>46327</v>
      </c>
      <c r="D30" s="12">
        <f t="shared" si="7"/>
        <v>750678.61</v>
      </c>
      <c r="E30" s="11">
        <v>131424.71</v>
      </c>
      <c r="F30" s="13">
        <v>131424.71</v>
      </c>
      <c r="G30" s="14">
        <f t="shared" si="8"/>
        <v>619253.9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9" t="s">
        <v>37</v>
      </c>
      <c r="B31" s="10">
        <v>962856.85</v>
      </c>
      <c r="C31" s="11">
        <v>0</v>
      </c>
      <c r="D31" s="12">
        <f t="shared" si="7"/>
        <v>962856.85</v>
      </c>
      <c r="E31" s="11">
        <v>525181.79</v>
      </c>
      <c r="F31" s="13">
        <v>525181.79</v>
      </c>
      <c r="G31" s="14">
        <f t="shared" si="8"/>
        <v>437675.05999999994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9" t="s">
        <v>38</v>
      </c>
      <c r="B32" s="10">
        <v>35826968.090000004</v>
      </c>
      <c r="C32" s="11">
        <v>0</v>
      </c>
      <c r="D32" s="12">
        <f t="shared" si="7"/>
        <v>35826968.090000004</v>
      </c>
      <c r="E32" s="11">
        <v>18153160.859999999</v>
      </c>
      <c r="F32" s="13">
        <v>18150721.309999999</v>
      </c>
      <c r="G32" s="14">
        <f t="shared" si="8"/>
        <v>17673807.230000004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7" t="s">
        <v>39</v>
      </c>
      <c r="B33" s="15">
        <f t="shared" ref="B33:G33" si="9">SUM(B34:B42)</f>
        <v>1128434.82</v>
      </c>
      <c r="C33" s="15">
        <f t="shared" si="9"/>
        <v>0</v>
      </c>
      <c r="D33" s="15">
        <f t="shared" si="9"/>
        <v>1128434.82</v>
      </c>
      <c r="E33" s="15">
        <f t="shared" si="9"/>
        <v>25418.1</v>
      </c>
      <c r="F33" s="15">
        <f t="shared" si="9"/>
        <v>25418.1</v>
      </c>
      <c r="G33" s="15">
        <f t="shared" si="9"/>
        <v>1103016.72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9" t="s">
        <v>40</v>
      </c>
      <c r="B34" s="10">
        <v>0</v>
      </c>
      <c r="C34" s="11">
        <v>0</v>
      </c>
      <c r="D34" s="12">
        <f t="shared" ref="D34:D42" si="10">B34+C34</f>
        <v>0</v>
      </c>
      <c r="E34" s="11">
        <v>0</v>
      </c>
      <c r="F34" s="13">
        <v>0</v>
      </c>
      <c r="G34" s="14">
        <f t="shared" ref="G34:G42" si="11">D34-E34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9" t="s">
        <v>41</v>
      </c>
      <c r="B35" s="10">
        <v>0</v>
      </c>
      <c r="C35" s="11">
        <v>0</v>
      </c>
      <c r="D35" s="12">
        <f t="shared" si="10"/>
        <v>0</v>
      </c>
      <c r="E35" s="11">
        <v>0</v>
      </c>
      <c r="F35" s="13">
        <v>0</v>
      </c>
      <c r="G35" s="14">
        <f t="shared" si="1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9" t="s">
        <v>42</v>
      </c>
      <c r="B36" s="10">
        <v>0</v>
      </c>
      <c r="C36" s="11">
        <v>0</v>
      </c>
      <c r="D36" s="12">
        <f t="shared" si="10"/>
        <v>0</v>
      </c>
      <c r="E36" s="11">
        <v>0</v>
      </c>
      <c r="F36" s="13">
        <v>0</v>
      </c>
      <c r="G36" s="14">
        <f t="shared" si="11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">
      <c r="A37" s="9" t="s">
        <v>43</v>
      </c>
      <c r="B37" s="10">
        <v>128434.82</v>
      </c>
      <c r="C37" s="11">
        <v>0</v>
      </c>
      <c r="D37" s="12">
        <f t="shared" si="10"/>
        <v>128434.82</v>
      </c>
      <c r="E37" s="11">
        <v>25418.1</v>
      </c>
      <c r="F37" s="13">
        <v>25418.1</v>
      </c>
      <c r="G37" s="14">
        <f t="shared" si="11"/>
        <v>103016.72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9" t="s">
        <v>44</v>
      </c>
      <c r="B38" s="10">
        <v>0</v>
      </c>
      <c r="C38" s="11">
        <v>0</v>
      </c>
      <c r="D38" s="12">
        <f t="shared" si="10"/>
        <v>0</v>
      </c>
      <c r="E38" s="11">
        <v>0</v>
      </c>
      <c r="F38" s="13">
        <v>0</v>
      </c>
      <c r="G38" s="14">
        <f t="shared" si="1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9" t="s">
        <v>45</v>
      </c>
      <c r="B39" s="10">
        <v>0</v>
      </c>
      <c r="C39" s="11">
        <v>0</v>
      </c>
      <c r="D39" s="12">
        <f t="shared" si="10"/>
        <v>0</v>
      </c>
      <c r="E39" s="11">
        <v>0</v>
      </c>
      <c r="F39" s="13">
        <v>0</v>
      </c>
      <c r="G39" s="14">
        <f t="shared" si="1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9" t="s">
        <v>46</v>
      </c>
      <c r="B40" s="10">
        <v>0</v>
      </c>
      <c r="C40" s="11">
        <v>0</v>
      </c>
      <c r="D40" s="12">
        <f t="shared" si="10"/>
        <v>0</v>
      </c>
      <c r="E40" s="11">
        <v>0</v>
      </c>
      <c r="F40" s="13">
        <v>0</v>
      </c>
      <c r="G40" s="14">
        <f t="shared" si="1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9" t="s">
        <v>47</v>
      </c>
      <c r="B41" s="10">
        <v>1000000</v>
      </c>
      <c r="C41" s="11">
        <v>0</v>
      </c>
      <c r="D41" s="12">
        <f t="shared" si="10"/>
        <v>1000000</v>
      </c>
      <c r="E41" s="11">
        <v>0</v>
      </c>
      <c r="F41" s="13">
        <v>0</v>
      </c>
      <c r="G41" s="14">
        <f t="shared" si="11"/>
        <v>1000000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9" t="s">
        <v>48</v>
      </c>
      <c r="B42" s="10">
        <v>0</v>
      </c>
      <c r="C42" s="11">
        <v>0</v>
      </c>
      <c r="D42" s="12">
        <f t="shared" si="10"/>
        <v>0</v>
      </c>
      <c r="E42" s="11">
        <v>0</v>
      </c>
      <c r="F42" s="13">
        <v>0</v>
      </c>
      <c r="G42" s="14">
        <f t="shared" si="11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">
      <c r="A43" s="7" t="s">
        <v>49</v>
      </c>
      <c r="B43" s="15">
        <f t="shared" ref="B43:G43" si="12">SUM(B44:B52)</f>
        <v>53903535.549999997</v>
      </c>
      <c r="C43" s="15">
        <f t="shared" si="12"/>
        <v>11833588.140000001</v>
      </c>
      <c r="D43" s="15">
        <f t="shared" si="12"/>
        <v>65737123.689999998</v>
      </c>
      <c r="E43" s="15">
        <f t="shared" si="12"/>
        <v>14778974.470000001</v>
      </c>
      <c r="F43" s="15">
        <f t="shared" si="12"/>
        <v>14778974.470000001</v>
      </c>
      <c r="G43" s="15">
        <f t="shared" si="12"/>
        <v>50958149.219999991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9" t="s">
        <v>50</v>
      </c>
      <c r="B44" s="10">
        <v>3616072.43</v>
      </c>
      <c r="C44" s="11">
        <v>1269395.71</v>
      </c>
      <c r="D44" s="12">
        <f t="shared" ref="D44:D52" si="13">B44+C44</f>
        <v>4885468.1400000006</v>
      </c>
      <c r="E44" s="11">
        <v>1237197.5</v>
      </c>
      <c r="F44" s="13">
        <v>1237197.5</v>
      </c>
      <c r="G44" s="14">
        <f t="shared" ref="G44:G52" si="14">D44-E44</f>
        <v>3648270.6400000006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9" t="s">
        <v>51</v>
      </c>
      <c r="B45" s="10">
        <v>0</v>
      </c>
      <c r="C45" s="11">
        <v>0</v>
      </c>
      <c r="D45" s="12">
        <f t="shared" si="13"/>
        <v>0</v>
      </c>
      <c r="E45" s="11">
        <v>0</v>
      </c>
      <c r="F45" s="13">
        <v>0</v>
      </c>
      <c r="G45" s="14">
        <f t="shared" si="1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9" t="s">
        <v>52</v>
      </c>
      <c r="B46" s="10">
        <v>946655.2</v>
      </c>
      <c r="C46" s="11">
        <v>0</v>
      </c>
      <c r="D46" s="12">
        <f t="shared" si="13"/>
        <v>946655.2</v>
      </c>
      <c r="E46" s="11">
        <v>0</v>
      </c>
      <c r="F46" s="13">
        <v>0</v>
      </c>
      <c r="G46" s="14">
        <f t="shared" si="14"/>
        <v>946655.2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9" t="s">
        <v>53</v>
      </c>
      <c r="B47" s="10">
        <v>6200000.0099999998</v>
      </c>
      <c r="C47" s="11">
        <v>5500000</v>
      </c>
      <c r="D47" s="12">
        <f t="shared" si="13"/>
        <v>11700000.01</v>
      </c>
      <c r="E47" s="11">
        <v>7208862.4800000004</v>
      </c>
      <c r="F47" s="13">
        <v>7208862.4800000004</v>
      </c>
      <c r="G47" s="14">
        <f t="shared" si="14"/>
        <v>4491137.5299999993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9" t="s">
        <v>54</v>
      </c>
      <c r="B48" s="10">
        <v>0</v>
      </c>
      <c r="C48" s="11">
        <v>0</v>
      </c>
      <c r="D48" s="12">
        <f t="shared" si="13"/>
        <v>0</v>
      </c>
      <c r="E48" s="11">
        <v>0</v>
      </c>
      <c r="F48" s="13">
        <v>0</v>
      </c>
      <c r="G48" s="14">
        <f t="shared" si="14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9" t="s">
        <v>55</v>
      </c>
      <c r="B49" s="10">
        <v>37270898.229999997</v>
      </c>
      <c r="C49" s="11">
        <v>2564192.4300000002</v>
      </c>
      <c r="D49" s="12">
        <f t="shared" si="13"/>
        <v>39835090.659999996</v>
      </c>
      <c r="E49" s="11">
        <v>6323634.4900000002</v>
      </c>
      <c r="F49" s="13">
        <v>6323634.4900000002</v>
      </c>
      <c r="G49" s="14">
        <f t="shared" si="14"/>
        <v>33511456.169999994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9" t="s">
        <v>56</v>
      </c>
      <c r="B50" s="10">
        <v>0</v>
      </c>
      <c r="C50" s="11">
        <v>0</v>
      </c>
      <c r="D50" s="12">
        <f t="shared" si="13"/>
        <v>0</v>
      </c>
      <c r="E50" s="11">
        <v>0</v>
      </c>
      <c r="F50" s="13">
        <v>0</v>
      </c>
      <c r="G50" s="14">
        <f t="shared" si="14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9" t="s">
        <v>57</v>
      </c>
      <c r="B51" s="10">
        <v>4640000</v>
      </c>
      <c r="C51" s="11">
        <v>0</v>
      </c>
      <c r="D51" s="12">
        <f t="shared" si="13"/>
        <v>4640000</v>
      </c>
      <c r="E51" s="11">
        <v>0</v>
      </c>
      <c r="F51" s="13">
        <v>0</v>
      </c>
      <c r="G51" s="14">
        <f t="shared" si="14"/>
        <v>4640000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9" t="s">
        <v>58</v>
      </c>
      <c r="B52" s="10">
        <v>1229909.68</v>
      </c>
      <c r="C52" s="11">
        <v>2500000</v>
      </c>
      <c r="D52" s="12">
        <f t="shared" si="13"/>
        <v>3729909.6799999997</v>
      </c>
      <c r="E52" s="11">
        <v>9280</v>
      </c>
      <c r="F52" s="13">
        <v>9280</v>
      </c>
      <c r="G52" s="14">
        <f t="shared" si="14"/>
        <v>3720629.6799999997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7" t="s">
        <v>59</v>
      </c>
      <c r="B53" s="15">
        <f t="shared" ref="B53:G53" si="15">SUM(B54:B56)</f>
        <v>150000000</v>
      </c>
      <c r="C53" s="15">
        <f t="shared" si="15"/>
        <v>256295342.37</v>
      </c>
      <c r="D53" s="15">
        <f t="shared" si="15"/>
        <v>406295342.36999995</v>
      </c>
      <c r="E53" s="15">
        <f t="shared" si="15"/>
        <v>140192105.75999999</v>
      </c>
      <c r="F53" s="15">
        <f t="shared" si="15"/>
        <v>139630744</v>
      </c>
      <c r="G53" s="15">
        <f t="shared" si="15"/>
        <v>266103236.60999995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9" t="s">
        <v>60</v>
      </c>
      <c r="B54" s="10">
        <v>95238554.599999994</v>
      </c>
      <c r="C54" s="11">
        <v>179067590.31999999</v>
      </c>
      <c r="D54" s="12">
        <f t="shared" ref="D54:D56" si="16">B54+C54</f>
        <v>274306144.91999996</v>
      </c>
      <c r="E54" s="11">
        <v>105589500.89</v>
      </c>
      <c r="F54" s="13">
        <v>105028139.13</v>
      </c>
      <c r="G54" s="14">
        <f t="shared" ref="G54:G56" si="17">D54-E54</f>
        <v>168716644.02999997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9" t="s">
        <v>61</v>
      </c>
      <c r="B55" s="10">
        <v>54761445.399999999</v>
      </c>
      <c r="C55" s="11">
        <v>77227752.049999997</v>
      </c>
      <c r="D55" s="12">
        <f t="shared" si="16"/>
        <v>131989197.44999999</v>
      </c>
      <c r="E55" s="11">
        <v>34602604.869999997</v>
      </c>
      <c r="F55" s="13">
        <v>34602604.869999997</v>
      </c>
      <c r="G55" s="14">
        <f t="shared" si="17"/>
        <v>97386592.579999983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">
      <c r="A56" s="9" t="s">
        <v>62</v>
      </c>
      <c r="B56" s="10">
        <v>0</v>
      </c>
      <c r="C56" s="11">
        <v>0</v>
      </c>
      <c r="D56" s="12">
        <f t="shared" si="16"/>
        <v>0</v>
      </c>
      <c r="E56" s="11">
        <v>0</v>
      </c>
      <c r="F56" s="13">
        <v>0</v>
      </c>
      <c r="G56" s="14">
        <f t="shared" si="17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7" t="s">
        <v>63</v>
      </c>
      <c r="B57" s="15">
        <f t="shared" ref="B57:G57" si="18">SUM(B58:B64)</f>
        <v>0</v>
      </c>
      <c r="C57" s="15">
        <f t="shared" si="18"/>
        <v>289987504.98000002</v>
      </c>
      <c r="D57" s="15">
        <f t="shared" si="18"/>
        <v>289987504.98000002</v>
      </c>
      <c r="E57" s="15">
        <f t="shared" si="18"/>
        <v>0</v>
      </c>
      <c r="F57" s="15">
        <f t="shared" si="18"/>
        <v>0</v>
      </c>
      <c r="G57" s="15">
        <f t="shared" si="18"/>
        <v>289987504.98000002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9" t="s">
        <v>64</v>
      </c>
      <c r="B58" s="10">
        <v>0</v>
      </c>
      <c r="C58" s="11">
        <v>0</v>
      </c>
      <c r="D58" s="12">
        <f t="shared" ref="D58:D64" si="19">B58+C58</f>
        <v>0</v>
      </c>
      <c r="E58" s="16">
        <v>0</v>
      </c>
      <c r="F58" s="17">
        <v>0</v>
      </c>
      <c r="G58" s="14">
        <f t="shared" ref="G58:G64" si="20">D58-E58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9" t="s">
        <v>65</v>
      </c>
      <c r="B59" s="10">
        <v>0</v>
      </c>
      <c r="C59" s="11">
        <v>0</v>
      </c>
      <c r="D59" s="12">
        <f t="shared" si="19"/>
        <v>0</v>
      </c>
      <c r="E59" s="16">
        <v>0</v>
      </c>
      <c r="F59" s="17">
        <v>0</v>
      </c>
      <c r="G59" s="14">
        <f t="shared" si="2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9" t="s">
        <v>66</v>
      </c>
      <c r="B60" s="10">
        <v>0</v>
      </c>
      <c r="C60" s="11">
        <v>0</v>
      </c>
      <c r="D60" s="12">
        <f t="shared" si="19"/>
        <v>0</v>
      </c>
      <c r="E60" s="16">
        <v>0</v>
      </c>
      <c r="F60" s="17">
        <v>0</v>
      </c>
      <c r="G60" s="14">
        <f t="shared" si="2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9" t="s">
        <v>67</v>
      </c>
      <c r="B61" s="10">
        <v>0</v>
      </c>
      <c r="C61" s="11">
        <v>0</v>
      </c>
      <c r="D61" s="12">
        <f t="shared" si="19"/>
        <v>0</v>
      </c>
      <c r="E61" s="16">
        <v>0</v>
      </c>
      <c r="F61" s="17">
        <v>0</v>
      </c>
      <c r="G61" s="14">
        <f t="shared" si="2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9" t="s">
        <v>68</v>
      </c>
      <c r="B62" s="10">
        <v>0</v>
      </c>
      <c r="C62" s="11">
        <v>0</v>
      </c>
      <c r="D62" s="12">
        <f t="shared" si="19"/>
        <v>0</v>
      </c>
      <c r="E62" s="16">
        <v>0</v>
      </c>
      <c r="F62" s="17">
        <v>0</v>
      </c>
      <c r="G62" s="14">
        <f t="shared" si="20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9" t="s">
        <v>69</v>
      </c>
      <c r="B63" s="10">
        <v>0</v>
      </c>
      <c r="C63" s="11">
        <v>0</v>
      </c>
      <c r="D63" s="12">
        <f t="shared" si="19"/>
        <v>0</v>
      </c>
      <c r="E63" s="16">
        <v>0</v>
      </c>
      <c r="F63" s="17">
        <v>0</v>
      </c>
      <c r="G63" s="14">
        <f t="shared" si="20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9" t="s">
        <v>70</v>
      </c>
      <c r="B64" s="10">
        <v>0</v>
      </c>
      <c r="C64" s="11">
        <v>289987504.98000002</v>
      </c>
      <c r="D64" s="12">
        <f t="shared" si="19"/>
        <v>289987504.98000002</v>
      </c>
      <c r="E64" s="16">
        <v>0</v>
      </c>
      <c r="F64" s="17">
        <v>0</v>
      </c>
      <c r="G64" s="14">
        <f t="shared" si="20"/>
        <v>289987504.98000002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7" t="s">
        <v>71</v>
      </c>
      <c r="B65" s="15">
        <f t="shared" ref="B65:G65" si="21">SUM(B66:B68)</f>
        <v>0</v>
      </c>
      <c r="C65" s="15">
        <f t="shared" si="21"/>
        <v>0</v>
      </c>
      <c r="D65" s="15">
        <f t="shared" si="21"/>
        <v>0</v>
      </c>
      <c r="E65" s="15">
        <f t="shared" si="21"/>
        <v>0</v>
      </c>
      <c r="F65" s="15">
        <f t="shared" si="21"/>
        <v>0</v>
      </c>
      <c r="G65" s="15">
        <f t="shared" si="21"/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9" t="s">
        <v>72</v>
      </c>
      <c r="B66" s="12">
        <v>0</v>
      </c>
      <c r="C66" s="16">
        <v>0</v>
      </c>
      <c r="D66" s="12">
        <f t="shared" ref="D66:D68" si="22">B66+C66</f>
        <v>0</v>
      </c>
      <c r="E66" s="16">
        <v>0</v>
      </c>
      <c r="F66" s="17">
        <v>0</v>
      </c>
      <c r="G66" s="14">
        <f t="shared" ref="G66:G68" si="23">D66-E66</f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9" t="s">
        <v>73</v>
      </c>
      <c r="B67" s="12">
        <v>0</v>
      </c>
      <c r="C67" s="16">
        <v>0</v>
      </c>
      <c r="D67" s="12">
        <f t="shared" si="22"/>
        <v>0</v>
      </c>
      <c r="E67" s="16">
        <v>0</v>
      </c>
      <c r="F67" s="17">
        <v>0</v>
      </c>
      <c r="G67" s="14">
        <f t="shared" si="23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9" t="s">
        <v>74</v>
      </c>
      <c r="B68" s="12">
        <v>0</v>
      </c>
      <c r="C68" s="16">
        <v>0</v>
      </c>
      <c r="D68" s="12">
        <f t="shared" si="22"/>
        <v>0</v>
      </c>
      <c r="E68" s="16">
        <v>0</v>
      </c>
      <c r="F68" s="17">
        <v>0</v>
      </c>
      <c r="G68" s="14">
        <f t="shared" si="23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7" t="s">
        <v>75</v>
      </c>
      <c r="B69" s="15">
        <f t="shared" ref="B69:G69" si="24">SUM(B70:B76)</f>
        <v>0</v>
      </c>
      <c r="C69" s="15">
        <f t="shared" si="24"/>
        <v>0</v>
      </c>
      <c r="D69" s="15">
        <f t="shared" si="24"/>
        <v>0</v>
      </c>
      <c r="E69" s="15">
        <f t="shared" si="24"/>
        <v>0</v>
      </c>
      <c r="F69" s="15">
        <f t="shared" si="24"/>
        <v>0</v>
      </c>
      <c r="G69" s="15">
        <f t="shared" si="24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9" t="s">
        <v>76</v>
      </c>
      <c r="B70" s="12">
        <v>0</v>
      </c>
      <c r="C70" s="16">
        <v>0</v>
      </c>
      <c r="D70" s="12">
        <f t="shared" ref="D70:D76" si="25">B70+C70</f>
        <v>0</v>
      </c>
      <c r="E70" s="16">
        <v>0</v>
      </c>
      <c r="F70" s="17">
        <v>0</v>
      </c>
      <c r="G70" s="14">
        <f t="shared" ref="G70:G76" si="26">D70-E70</f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9" t="s">
        <v>77</v>
      </c>
      <c r="B71" s="12">
        <v>0</v>
      </c>
      <c r="C71" s="16">
        <v>0</v>
      </c>
      <c r="D71" s="12">
        <f t="shared" si="25"/>
        <v>0</v>
      </c>
      <c r="E71" s="16">
        <v>0</v>
      </c>
      <c r="F71" s="17">
        <v>0</v>
      </c>
      <c r="G71" s="14">
        <f t="shared" si="26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9" t="s">
        <v>78</v>
      </c>
      <c r="B72" s="12">
        <v>0</v>
      </c>
      <c r="C72" s="16">
        <v>0</v>
      </c>
      <c r="D72" s="12">
        <f t="shared" si="25"/>
        <v>0</v>
      </c>
      <c r="E72" s="16">
        <v>0</v>
      </c>
      <c r="F72" s="17">
        <v>0</v>
      </c>
      <c r="G72" s="14">
        <f t="shared" si="26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9" t="s">
        <v>79</v>
      </c>
      <c r="B73" s="12">
        <v>0</v>
      </c>
      <c r="C73" s="16">
        <v>0</v>
      </c>
      <c r="D73" s="12">
        <f t="shared" si="25"/>
        <v>0</v>
      </c>
      <c r="E73" s="16">
        <v>0</v>
      </c>
      <c r="F73" s="17">
        <v>0</v>
      </c>
      <c r="G73" s="14">
        <f t="shared" si="26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9" t="s">
        <v>80</v>
      </c>
      <c r="B74" s="12">
        <v>0</v>
      </c>
      <c r="C74" s="16">
        <v>0</v>
      </c>
      <c r="D74" s="12">
        <f t="shared" si="25"/>
        <v>0</v>
      </c>
      <c r="E74" s="16">
        <v>0</v>
      </c>
      <c r="F74" s="17">
        <v>0</v>
      </c>
      <c r="G74" s="14">
        <f t="shared" si="26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9" t="s">
        <v>81</v>
      </c>
      <c r="B75" s="12">
        <v>0</v>
      </c>
      <c r="C75" s="16">
        <v>0</v>
      </c>
      <c r="D75" s="12">
        <f t="shared" si="25"/>
        <v>0</v>
      </c>
      <c r="E75" s="16">
        <v>0</v>
      </c>
      <c r="F75" s="17">
        <v>0</v>
      </c>
      <c r="G75" s="14">
        <f t="shared" si="26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18" t="s">
        <v>82</v>
      </c>
      <c r="B76" s="12">
        <v>0</v>
      </c>
      <c r="C76" s="16">
        <v>0</v>
      </c>
      <c r="D76" s="12">
        <f t="shared" si="25"/>
        <v>0</v>
      </c>
      <c r="E76" s="16">
        <v>0</v>
      </c>
      <c r="F76" s="17">
        <v>0</v>
      </c>
      <c r="G76" s="14">
        <f t="shared" si="26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19" t="s">
        <v>83</v>
      </c>
      <c r="B77" s="20">
        <f t="shared" ref="B77:G77" si="27">B5+B13+B23+B33+B43+B53+B57+B65+B69</f>
        <v>657683436.44799995</v>
      </c>
      <c r="C77" s="20">
        <f t="shared" si="27"/>
        <v>553213364.25999999</v>
      </c>
      <c r="D77" s="20">
        <f t="shared" si="27"/>
        <v>1210896800.7079999</v>
      </c>
      <c r="E77" s="20">
        <f t="shared" si="27"/>
        <v>356261803.83999997</v>
      </c>
      <c r="F77" s="20">
        <f t="shared" si="27"/>
        <v>348198743.57999998</v>
      </c>
      <c r="G77" s="20">
        <f t="shared" si="27"/>
        <v>854634996.86800003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1"/>
      <c r="B79" s="1"/>
      <c r="C79" s="1"/>
      <c r="D79" s="1"/>
      <c r="E79" s="21"/>
      <c r="F79" s="2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1" t="s">
        <v>84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">
      <c r="A83" s="1" t="s">
        <v>85</v>
      </c>
      <c r="B83" s="1"/>
      <c r="C83" s="1" t="s">
        <v>85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1" t="s">
        <v>86</v>
      </c>
      <c r="B85" s="1"/>
      <c r="C85" s="1" t="s">
        <v>86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1" t="s">
        <v>87</v>
      </c>
      <c r="B86" s="1"/>
      <c r="C86" s="1" t="s">
        <v>88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1" t="s">
        <v>89</v>
      </c>
      <c r="B87" s="1"/>
      <c r="C87" s="1" t="s">
        <v>90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1" t="s">
        <v>91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">
      <c r="A93" s="1" t="s"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">
      <c r="A94" s="22" t="s"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">
      <c r="A95" s="22" t="s">
        <v>94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9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sqref="A1:G1"/>
    </sheetView>
  </sheetViews>
  <sheetFormatPr baseColWidth="10" defaultColWidth="16.85546875" defaultRowHeight="15" customHeight="1" x14ac:dyDescent="0.2"/>
  <cols>
    <col min="1" max="1" width="47.7109375" customWidth="1"/>
    <col min="2" max="7" width="18.28515625" customWidth="1"/>
    <col min="8" max="26" width="12" customWidth="1"/>
  </cols>
  <sheetData>
    <row r="1" spans="1:26" ht="45" customHeight="1" x14ac:dyDescent="0.2">
      <c r="A1" s="53" t="s">
        <v>95</v>
      </c>
      <c r="B1" s="54"/>
      <c r="C1" s="54"/>
      <c r="D1" s="54"/>
      <c r="E1" s="54"/>
      <c r="F1" s="54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">
      <c r="A2" s="2"/>
      <c r="B2" s="56" t="s">
        <v>1</v>
      </c>
      <c r="C2" s="57"/>
      <c r="D2" s="57"/>
      <c r="E2" s="57"/>
      <c r="F2" s="58"/>
      <c r="G2" s="59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6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2">
      <c r="A4" s="5"/>
      <c r="B4" s="6">
        <v>1</v>
      </c>
      <c r="C4" s="6">
        <v>2</v>
      </c>
      <c r="D4" s="6" t="s">
        <v>9</v>
      </c>
      <c r="E4" s="6">
        <v>4</v>
      </c>
      <c r="F4" s="6">
        <v>5</v>
      </c>
      <c r="G4" s="6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2">
      <c r="A5" s="9"/>
      <c r="B5" s="23"/>
      <c r="C5" s="23"/>
      <c r="D5" s="23"/>
      <c r="E5" s="23"/>
      <c r="F5" s="23"/>
      <c r="G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9" t="s">
        <v>96</v>
      </c>
      <c r="B6" s="10">
        <v>453779900.89999998</v>
      </c>
      <c r="C6" s="24">
        <v>-4903071.2300000004</v>
      </c>
      <c r="D6" s="25">
        <f>B6+C6</f>
        <v>448876829.66999996</v>
      </c>
      <c r="E6" s="24">
        <v>201290723.61000001</v>
      </c>
      <c r="F6" s="24">
        <v>193789025.11000001</v>
      </c>
      <c r="G6" s="25">
        <f>D6-E6</f>
        <v>247586106.05999994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5">
      <c r="A7" s="9"/>
      <c r="B7" s="26"/>
      <c r="C7" s="27"/>
      <c r="D7" s="25"/>
      <c r="E7" s="28"/>
      <c r="F7" s="28"/>
      <c r="G7" s="2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9" t="s">
        <v>97</v>
      </c>
      <c r="B8" s="10">
        <v>203903535.55000001</v>
      </c>
      <c r="C8" s="24">
        <v>558116435.49000001</v>
      </c>
      <c r="D8" s="25">
        <f>B8+C8</f>
        <v>762019971.03999996</v>
      </c>
      <c r="E8" s="24">
        <v>154971080.22999999</v>
      </c>
      <c r="F8" s="24">
        <v>154409718.47</v>
      </c>
      <c r="G8" s="25">
        <f>D8-E8</f>
        <v>607048890.80999994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9"/>
      <c r="B9" s="14"/>
      <c r="C9" s="28"/>
      <c r="D9" s="25"/>
      <c r="E9" s="28"/>
      <c r="F9" s="28"/>
      <c r="G9" s="2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9" t="s">
        <v>98</v>
      </c>
      <c r="B10" s="29">
        <v>0</v>
      </c>
      <c r="C10" s="24">
        <v>0</v>
      </c>
      <c r="D10" s="25">
        <f>B10+C10</f>
        <v>0</v>
      </c>
      <c r="E10" s="24">
        <v>0</v>
      </c>
      <c r="F10" s="24">
        <v>0</v>
      </c>
      <c r="G10" s="25">
        <f>D10-E10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9"/>
      <c r="B11" s="14"/>
      <c r="C11" s="28"/>
      <c r="D11" s="25"/>
      <c r="E11" s="28"/>
      <c r="F11" s="28"/>
      <c r="G11" s="2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9" t="s">
        <v>44</v>
      </c>
      <c r="B12" s="29">
        <v>0</v>
      </c>
      <c r="C12" s="24">
        <v>0</v>
      </c>
      <c r="D12" s="25">
        <f>B12+C12</f>
        <v>0</v>
      </c>
      <c r="E12" s="24">
        <v>0</v>
      </c>
      <c r="F12" s="24">
        <v>0</v>
      </c>
      <c r="G12" s="25">
        <f>D12-E12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9"/>
      <c r="B13" s="14"/>
      <c r="C13" s="27"/>
      <c r="D13" s="25"/>
      <c r="E13" s="28"/>
      <c r="F13" s="28"/>
      <c r="G13" s="2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9" t="s">
        <v>72</v>
      </c>
      <c r="B14" s="29">
        <v>0</v>
      </c>
      <c r="C14" s="24">
        <v>0</v>
      </c>
      <c r="D14" s="25">
        <f>B14+C14</f>
        <v>0</v>
      </c>
      <c r="E14" s="24">
        <v>0</v>
      </c>
      <c r="F14" s="24">
        <v>0</v>
      </c>
      <c r="G14" s="25">
        <f>D14-E14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18"/>
      <c r="B15" s="25"/>
      <c r="C15" s="25"/>
      <c r="D15" s="25"/>
      <c r="E15" s="25"/>
      <c r="F15" s="25"/>
      <c r="G15" s="2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19" t="s">
        <v>83</v>
      </c>
      <c r="B16" s="30">
        <f t="shared" ref="B16:G16" si="0">B6+B8+B10+B12+B14</f>
        <v>657683436.45000005</v>
      </c>
      <c r="C16" s="30">
        <f t="shared" si="0"/>
        <v>553213364.25999999</v>
      </c>
      <c r="D16" s="30">
        <f t="shared" si="0"/>
        <v>1210896800.71</v>
      </c>
      <c r="E16" s="30">
        <f t="shared" si="0"/>
        <v>356261803.84000003</v>
      </c>
      <c r="F16" s="30">
        <f t="shared" si="0"/>
        <v>348198743.58000004</v>
      </c>
      <c r="G16" s="30">
        <f t="shared" si="0"/>
        <v>854634996.86999989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.75" customHeight="1" x14ac:dyDescent="0.2">
      <c r="A17" s="1"/>
      <c r="B17" s="1"/>
      <c r="C17" s="1"/>
      <c r="D17" s="1"/>
      <c r="E17" s="31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.75" customHeight="1" x14ac:dyDescent="0.2">
      <c r="A18" s="1"/>
      <c r="B18" s="1"/>
      <c r="C18" s="1"/>
      <c r="D18" s="1"/>
      <c r="E18" s="1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">
      <c r="A19" s="1" t="s">
        <v>84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1" t="s">
        <v>85</v>
      </c>
      <c r="B22" s="1"/>
      <c r="C22" s="1" t="s">
        <v>85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1" t="s">
        <v>86</v>
      </c>
      <c r="B24" s="1"/>
      <c r="C24" s="1" t="s">
        <v>86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1" t="s">
        <v>87</v>
      </c>
      <c r="B25" s="1"/>
      <c r="C25" s="1" t="s">
        <v>88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1" t="s">
        <v>89</v>
      </c>
      <c r="B26" s="1"/>
      <c r="C26" s="1" t="s">
        <v>90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1" t="s">
        <v>91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22" t="s">
        <v>93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22" t="s">
        <v>94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9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sqref="A1:G1"/>
    </sheetView>
  </sheetViews>
  <sheetFormatPr baseColWidth="10" defaultColWidth="16.85546875" defaultRowHeight="15" customHeight="1" x14ac:dyDescent="0.2"/>
  <cols>
    <col min="1" max="1" width="60.85546875" customWidth="1"/>
    <col min="2" max="7" width="18.28515625" customWidth="1"/>
    <col min="8" max="26" width="12" customWidth="1"/>
  </cols>
  <sheetData>
    <row r="1" spans="1:26" ht="45" customHeight="1" x14ac:dyDescent="0.2">
      <c r="A1" s="53" t="s">
        <v>99</v>
      </c>
      <c r="B1" s="54"/>
      <c r="C1" s="54"/>
      <c r="D1" s="54"/>
      <c r="E1" s="54"/>
      <c r="F1" s="54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">
      <c r="A2" s="32"/>
      <c r="B2" s="32"/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.75" customHeight="1" x14ac:dyDescent="0.2">
      <c r="A3" s="2"/>
      <c r="B3" s="56" t="s">
        <v>1</v>
      </c>
      <c r="C3" s="57"/>
      <c r="D3" s="57"/>
      <c r="E3" s="57"/>
      <c r="F3" s="58"/>
      <c r="G3" s="59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6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2">
      <c r="A5" s="5"/>
      <c r="B5" s="6">
        <v>1</v>
      </c>
      <c r="C5" s="6">
        <v>2</v>
      </c>
      <c r="D5" s="6" t="s">
        <v>9</v>
      </c>
      <c r="E5" s="6">
        <v>4</v>
      </c>
      <c r="F5" s="6">
        <v>5</v>
      </c>
      <c r="G5" s="6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33"/>
      <c r="B6" s="34"/>
      <c r="C6" s="34"/>
      <c r="D6" s="34"/>
      <c r="E6" s="34"/>
      <c r="F6" s="34"/>
      <c r="G6" s="3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">
      <c r="A7" s="35" t="s">
        <v>100</v>
      </c>
      <c r="B7" s="36">
        <v>2570762.4300000002</v>
      </c>
      <c r="C7" s="10">
        <v>-35800</v>
      </c>
      <c r="D7" s="16">
        <f t="shared" ref="D7:D38" si="0">B7+C7</f>
        <v>2534962.4300000002</v>
      </c>
      <c r="E7" s="11">
        <v>1081316.1299999999</v>
      </c>
      <c r="F7" s="37">
        <v>1081150.1299999999</v>
      </c>
      <c r="G7" s="14">
        <f t="shared" ref="G7:G38" si="1">D7-E7</f>
        <v>1453646.3000000003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35" t="s">
        <v>101</v>
      </c>
      <c r="B8" s="36">
        <v>4935977.25</v>
      </c>
      <c r="C8" s="10">
        <v>26100</v>
      </c>
      <c r="D8" s="16">
        <f t="shared" si="0"/>
        <v>4962077.25</v>
      </c>
      <c r="E8" s="11">
        <v>1302953.42</v>
      </c>
      <c r="F8" s="37">
        <v>1302203.42</v>
      </c>
      <c r="G8" s="14">
        <f t="shared" si="1"/>
        <v>3659123.83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35" t="s">
        <v>102</v>
      </c>
      <c r="B9" s="36">
        <v>8429868.6199999992</v>
      </c>
      <c r="C9" s="10">
        <v>36000</v>
      </c>
      <c r="D9" s="16">
        <f t="shared" si="0"/>
        <v>8465868.6199999992</v>
      </c>
      <c r="E9" s="11">
        <v>4540169.1399999997</v>
      </c>
      <c r="F9" s="37">
        <v>4482128.2</v>
      </c>
      <c r="G9" s="14">
        <f t="shared" si="1"/>
        <v>3925699.4799999995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35" t="s">
        <v>103</v>
      </c>
      <c r="B10" s="36">
        <v>3139664.11</v>
      </c>
      <c r="C10" s="10">
        <v>-26400</v>
      </c>
      <c r="D10" s="16">
        <f t="shared" si="0"/>
        <v>3113264.11</v>
      </c>
      <c r="E10" s="11">
        <v>902052.46</v>
      </c>
      <c r="F10" s="37">
        <v>902052.46</v>
      </c>
      <c r="G10" s="14">
        <f t="shared" si="1"/>
        <v>2211211.65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35" t="s">
        <v>104</v>
      </c>
      <c r="B11" s="36">
        <v>6854326.3899999997</v>
      </c>
      <c r="C11" s="10">
        <v>639051.62</v>
      </c>
      <c r="D11" s="16">
        <f t="shared" si="0"/>
        <v>7493378.0099999998</v>
      </c>
      <c r="E11" s="11">
        <v>2356885.14</v>
      </c>
      <c r="F11" s="37">
        <v>2356885.14</v>
      </c>
      <c r="G11" s="14">
        <f t="shared" si="1"/>
        <v>5136492.8699999992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35" t="s">
        <v>105</v>
      </c>
      <c r="B12" s="36">
        <v>695781.05</v>
      </c>
      <c r="C12" s="10">
        <v>-3500</v>
      </c>
      <c r="D12" s="16">
        <f t="shared" si="0"/>
        <v>692281.05</v>
      </c>
      <c r="E12" s="11">
        <v>305723.61</v>
      </c>
      <c r="F12" s="37">
        <v>305723.61</v>
      </c>
      <c r="G12" s="14">
        <f t="shared" si="1"/>
        <v>386557.44000000006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35" t="s">
        <v>106</v>
      </c>
      <c r="B13" s="36">
        <v>1282424.28</v>
      </c>
      <c r="C13" s="10">
        <v>-24000</v>
      </c>
      <c r="D13" s="16">
        <f t="shared" si="0"/>
        <v>1258424.28</v>
      </c>
      <c r="E13" s="11">
        <v>529047.18999999994</v>
      </c>
      <c r="F13" s="37">
        <v>529047.18999999994</v>
      </c>
      <c r="G13" s="14">
        <f t="shared" si="1"/>
        <v>729377.09000000008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35" t="s">
        <v>107</v>
      </c>
      <c r="B14" s="36">
        <v>11699991.01</v>
      </c>
      <c r="C14" s="10">
        <v>-8700</v>
      </c>
      <c r="D14" s="16">
        <f t="shared" si="0"/>
        <v>11691291.01</v>
      </c>
      <c r="E14" s="11">
        <v>6420156.3200000003</v>
      </c>
      <c r="F14" s="37">
        <v>6420156.3200000003</v>
      </c>
      <c r="G14" s="14">
        <f t="shared" si="1"/>
        <v>5271134.6899999995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35" t="s">
        <v>108</v>
      </c>
      <c r="B15" s="36">
        <v>2133643.29</v>
      </c>
      <c r="C15" s="10">
        <v>290009431.98000002</v>
      </c>
      <c r="D15" s="16">
        <f t="shared" si="0"/>
        <v>292143075.27000004</v>
      </c>
      <c r="E15" s="11">
        <v>700400.01</v>
      </c>
      <c r="F15" s="37">
        <v>700400.01</v>
      </c>
      <c r="G15" s="14">
        <f t="shared" si="1"/>
        <v>291442675.26000005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35" t="s">
        <v>109</v>
      </c>
      <c r="B16" s="36">
        <v>2896516.04</v>
      </c>
      <c r="C16" s="10">
        <v>-11200</v>
      </c>
      <c r="D16" s="16">
        <f t="shared" si="0"/>
        <v>2885316.04</v>
      </c>
      <c r="E16" s="11">
        <v>1210319.6100000001</v>
      </c>
      <c r="F16" s="37">
        <v>1210319.6100000001</v>
      </c>
      <c r="G16" s="14">
        <f t="shared" si="1"/>
        <v>1674996.43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.75" customHeight="1" x14ac:dyDescent="0.2">
      <c r="A17" s="35" t="s">
        <v>110</v>
      </c>
      <c r="B17" s="36">
        <v>40111993.090000004</v>
      </c>
      <c r="C17" s="10">
        <v>-93224.02</v>
      </c>
      <c r="D17" s="16">
        <f t="shared" si="0"/>
        <v>40018769.07</v>
      </c>
      <c r="E17" s="11">
        <v>20849146.399999999</v>
      </c>
      <c r="F17" s="37">
        <v>20445199.079999998</v>
      </c>
      <c r="G17" s="14">
        <f t="shared" si="1"/>
        <v>19169622.670000002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.75" customHeight="1" x14ac:dyDescent="0.2">
      <c r="A18" s="35" t="s">
        <v>111</v>
      </c>
      <c r="B18" s="36">
        <v>1048705.18</v>
      </c>
      <c r="C18" s="10">
        <v>-18000</v>
      </c>
      <c r="D18" s="16">
        <f t="shared" si="0"/>
        <v>1030705.1799999999</v>
      </c>
      <c r="E18" s="11">
        <v>369736.01</v>
      </c>
      <c r="F18" s="37">
        <v>369736.01</v>
      </c>
      <c r="G18" s="14">
        <f t="shared" si="1"/>
        <v>660969.16999999993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">
      <c r="A19" s="35" t="s">
        <v>112</v>
      </c>
      <c r="B19" s="36">
        <v>7494046.5999999996</v>
      </c>
      <c r="C19" s="10">
        <v>199668.71</v>
      </c>
      <c r="D19" s="16">
        <f t="shared" si="0"/>
        <v>7693715.3099999996</v>
      </c>
      <c r="E19" s="11">
        <v>3351109.39</v>
      </c>
      <c r="F19" s="37">
        <v>3305973.38</v>
      </c>
      <c r="G19" s="14">
        <f t="shared" si="1"/>
        <v>4342605.92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35" t="s">
        <v>113</v>
      </c>
      <c r="B20" s="36">
        <v>1275739.8600000001</v>
      </c>
      <c r="C20" s="10">
        <v>-15100</v>
      </c>
      <c r="D20" s="16">
        <f t="shared" si="0"/>
        <v>1260639.8600000001</v>
      </c>
      <c r="E20" s="11">
        <v>539573.92000000004</v>
      </c>
      <c r="F20" s="37">
        <v>539573.92000000004</v>
      </c>
      <c r="G20" s="14">
        <f t="shared" si="1"/>
        <v>721065.94000000006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35" t="s">
        <v>114</v>
      </c>
      <c r="B21" s="36">
        <v>8149261.7249999996</v>
      </c>
      <c r="C21" s="10">
        <v>1106100</v>
      </c>
      <c r="D21" s="16">
        <f t="shared" si="0"/>
        <v>9255361.7249999996</v>
      </c>
      <c r="E21" s="11">
        <v>4965903.82</v>
      </c>
      <c r="F21" s="37">
        <v>4965903.82</v>
      </c>
      <c r="G21" s="14">
        <f t="shared" si="1"/>
        <v>4289457.9049999993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35" t="s">
        <v>115</v>
      </c>
      <c r="B22" s="36">
        <v>26733112.699999999</v>
      </c>
      <c r="C22" s="10">
        <v>12517693.27</v>
      </c>
      <c r="D22" s="16">
        <f t="shared" si="0"/>
        <v>39250805.969999999</v>
      </c>
      <c r="E22" s="11">
        <v>3663220.6</v>
      </c>
      <c r="F22" s="37">
        <v>2675081.56</v>
      </c>
      <c r="G22" s="14">
        <f t="shared" si="1"/>
        <v>35587585.369999997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35" t="s">
        <v>116</v>
      </c>
      <c r="B23" s="36">
        <v>22850636.975000001</v>
      </c>
      <c r="C23" s="10">
        <v>1966065.34</v>
      </c>
      <c r="D23" s="16">
        <f t="shared" si="0"/>
        <v>24816702.315000001</v>
      </c>
      <c r="E23" s="11">
        <v>9031529.1699999999</v>
      </c>
      <c r="F23" s="37">
        <v>8954482.8599999994</v>
      </c>
      <c r="G23" s="14">
        <f t="shared" si="1"/>
        <v>15785173.145000001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35" t="s">
        <v>117</v>
      </c>
      <c r="B24" s="36">
        <v>22844007.699999999</v>
      </c>
      <c r="C24" s="10">
        <v>320400</v>
      </c>
      <c r="D24" s="16">
        <f t="shared" si="0"/>
        <v>23164407.699999999</v>
      </c>
      <c r="E24" s="11">
        <v>9512520.3499999996</v>
      </c>
      <c r="F24" s="37">
        <v>9489181.9299999997</v>
      </c>
      <c r="G24" s="14">
        <f t="shared" si="1"/>
        <v>13651887.35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35" t="s">
        <v>118</v>
      </c>
      <c r="B25" s="36">
        <v>12297170.960000001</v>
      </c>
      <c r="C25" s="10">
        <v>334099.94</v>
      </c>
      <c r="D25" s="16">
        <f t="shared" si="0"/>
        <v>12631270.9</v>
      </c>
      <c r="E25" s="11">
        <v>6339352.1399999997</v>
      </c>
      <c r="F25" s="37">
        <v>5757668.54</v>
      </c>
      <c r="G25" s="14">
        <f t="shared" si="1"/>
        <v>6291918.7600000007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35" t="s">
        <v>119</v>
      </c>
      <c r="B26" s="36">
        <v>5443561.29</v>
      </c>
      <c r="C26" s="10">
        <v>7932667.3899999997</v>
      </c>
      <c r="D26" s="16">
        <f t="shared" si="0"/>
        <v>13376228.68</v>
      </c>
      <c r="E26" s="11">
        <v>5149015.4800000004</v>
      </c>
      <c r="F26" s="37">
        <v>5081016.28</v>
      </c>
      <c r="G26" s="14">
        <f t="shared" si="1"/>
        <v>8227213.1999999993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35" t="s">
        <v>120</v>
      </c>
      <c r="B27" s="36">
        <v>28991143.640000001</v>
      </c>
      <c r="C27" s="10">
        <v>-167000</v>
      </c>
      <c r="D27" s="16">
        <f t="shared" si="0"/>
        <v>28824143.640000001</v>
      </c>
      <c r="E27" s="11">
        <v>9677699.4600000009</v>
      </c>
      <c r="F27" s="37">
        <v>7229488.1600000001</v>
      </c>
      <c r="G27" s="14">
        <f t="shared" si="1"/>
        <v>19146444.18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35" t="s">
        <v>121</v>
      </c>
      <c r="B28" s="36">
        <v>40990272.82</v>
      </c>
      <c r="C28" s="10">
        <v>-604100.04</v>
      </c>
      <c r="D28" s="16">
        <f t="shared" si="0"/>
        <v>40386172.780000001</v>
      </c>
      <c r="E28" s="11">
        <v>11721473.34</v>
      </c>
      <c r="F28" s="37">
        <v>11624865.25</v>
      </c>
      <c r="G28" s="14">
        <f t="shared" si="1"/>
        <v>28664699.440000001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35" t="s">
        <v>122</v>
      </c>
      <c r="B29" s="36">
        <v>83636712.099999994</v>
      </c>
      <c r="C29" s="10">
        <v>74068552.390000001</v>
      </c>
      <c r="D29" s="16">
        <f t="shared" si="0"/>
        <v>157705264.49000001</v>
      </c>
      <c r="E29" s="11">
        <v>67142475.010000005</v>
      </c>
      <c r="F29" s="37">
        <v>65911874</v>
      </c>
      <c r="G29" s="14">
        <f t="shared" si="1"/>
        <v>90562789.480000004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35" t="s">
        <v>123</v>
      </c>
      <c r="B30" s="36">
        <v>15034002.17</v>
      </c>
      <c r="C30" s="10">
        <v>-112100</v>
      </c>
      <c r="D30" s="16">
        <f t="shared" si="0"/>
        <v>14921902.17</v>
      </c>
      <c r="E30" s="11">
        <v>3227989.82</v>
      </c>
      <c r="F30" s="37">
        <v>3050094.56</v>
      </c>
      <c r="G30" s="14">
        <f t="shared" si="1"/>
        <v>11693912.35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35" t="s">
        <v>124</v>
      </c>
      <c r="B31" s="36">
        <v>166223283.03</v>
      </c>
      <c r="C31" s="10">
        <v>-4921151.88</v>
      </c>
      <c r="D31" s="16">
        <f t="shared" si="0"/>
        <v>161302131.15000001</v>
      </c>
      <c r="E31" s="11">
        <v>76658965.930000007</v>
      </c>
      <c r="F31" s="37">
        <v>75443289.019999996</v>
      </c>
      <c r="G31" s="14">
        <f t="shared" si="1"/>
        <v>84643165.219999999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35" t="s">
        <v>125</v>
      </c>
      <c r="B32" s="36">
        <v>18779886.760000002</v>
      </c>
      <c r="C32" s="10">
        <v>-144200</v>
      </c>
      <c r="D32" s="16">
        <f t="shared" si="0"/>
        <v>18635686.760000002</v>
      </c>
      <c r="E32" s="11">
        <v>6842474.3799999999</v>
      </c>
      <c r="F32" s="37">
        <v>6490938.7300000004</v>
      </c>
      <c r="G32" s="14">
        <f t="shared" si="1"/>
        <v>11793212.380000003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35" t="s">
        <v>126</v>
      </c>
      <c r="B33" s="36">
        <v>64670920.219999999</v>
      </c>
      <c r="C33" s="10">
        <v>53369709.399999999</v>
      </c>
      <c r="D33" s="16">
        <f t="shared" si="0"/>
        <v>118040629.62</v>
      </c>
      <c r="E33" s="11">
        <v>31627207.25</v>
      </c>
      <c r="F33" s="37">
        <v>31625679.66</v>
      </c>
      <c r="G33" s="14">
        <f t="shared" si="1"/>
        <v>86413422.370000005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35" t="s">
        <v>127</v>
      </c>
      <c r="B34" s="36">
        <v>2196007.61</v>
      </c>
      <c r="C34" s="10">
        <v>2476100</v>
      </c>
      <c r="D34" s="16">
        <f t="shared" si="0"/>
        <v>4672107.6099999994</v>
      </c>
      <c r="E34" s="11">
        <v>883038.32</v>
      </c>
      <c r="F34" s="37">
        <v>883038.32</v>
      </c>
      <c r="G34" s="14">
        <f t="shared" si="1"/>
        <v>3789069.2899999996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35" t="s">
        <v>128</v>
      </c>
      <c r="B35" s="36">
        <v>25410702.239999998</v>
      </c>
      <c r="C35" s="10">
        <v>26810167.899999999</v>
      </c>
      <c r="D35" s="16">
        <f t="shared" si="0"/>
        <v>52220870.140000001</v>
      </c>
      <c r="E35" s="11">
        <v>16241653.210000001</v>
      </c>
      <c r="F35" s="37">
        <v>16237903.84</v>
      </c>
      <c r="G35" s="14">
        <f t="shared" si="1"/>
        <v>35979216.93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35" t="s">
        <v>129</v>
      </c>
      <c r="B36" s="36">
        <v>14967914.189999999</v>
      </c>
      <c r="C36" s="10">
        <v>-88000</v>
      </c>
      <c r="D36" s="16">
        <f t="shared" si="0"/>
        <v>14879914.189999999</v>
      </c>
      <c r="E36" s="11">
        <v>2992300.03</v>
      </c>
      <c r="F36" s="37">
        <v>2986227.39</v>
      </c>
      <c r="G36" s="14">
        <f t="shared" si="1"/>
        <v>11887614.16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">
      <c r="A37" s="35" t="s">
        <v>130</v>
      </c>
      <c r="B37" s="36">
        <v>2414423.85</v>
      </c>
      <c r="C37" s="10">
        <v>-8025.23</v>
      </c>
      <c r="D37" s="16">
        <f t="shared" si="0"/>
        <v>2406398.62</v>
      </c>
      <c r="E37" s="11">
        <v>755693.36</v>
      </c>
      <c r="F37" s="37">
        <v>754351.19</v>
      </c>
      <c r="G37" s="14">
        <f t="shared" si="1"/>
        <v>1650705.2600000002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35" t="s">
        <v>131</v>
      </c>
      <c r="B38" s="36">
        <v>1480977.27</v>
      </c>
      <c r="C38" s="10">
        <v>87682057.489999995</v>
      </c>
      <c r="D38" s="16">
        <f t="shared" si="0"/>
        <v>89163034.75999999</v>
      </c>
      <c r="E38" s="11">
        <v>45370703.420000002</v>
      </c>
      <c r="F38" s="37">
        <v>45087109.990000002</v>
      </c>
      <c r="G38" s="14">
        <f t="shared" si="1"/>
        <v>43792331.339999989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38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39" t="s">
        <v>83</v>
      </c>
      <c r="B40" s="20">
        <f t="shared" ref="B40:G40" si="2">SUM(B7:B38)</f>
        <v>657683436.45000017</v>
      </c>
      <c r="C40" s="20">
        <f t="shared" si="2"/>
        <v>553213364.25999987</v>
      </c>
      <c r="D40" s="20">
        <f t="shared" si="2"/>
        <v>1210896800.71</v>
      </c>
      <c r="E40" s="20">
        <f t="shared" si="2"/>
        <v>356261803.83999997</v>
      </c>
      <c r="F40" s="20">
        <f t="shared" si="2"/>
        <v>348198743.57999992</v>
      </c>
      <c r="G40" s="20">
        <f t="shared" si="2"/>
        <v>854634996.87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1"/>
      <c r="B41" s="21"/>
      <c r="C41" s="2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" customHeight="1" x14ac:dyDescent="0.2">
      <c r="A42" s="61" t="s">
        <v>132</v>
      </c>
      <c r="B42" s="57"/>
      <c r="C42" s="57"/>
      <c r="D42" s="57"/>
      <c r="E42" s="57"/>
      <c r="F42" s="57"/>
      <c r="G42" s="5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2"/>
      <c r="B44" s="56" t="s">
        <v>1</v>
      </c>
      <c r="C44" s="57"/>
      <c r="D44" s="57"/>
      <c r="E44" s="57"/>
      <c r="F44" s="58"/>
      <c r="G44" s="59" t="s">
        <v>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3" t="s">
        <v>3</v>
      </c>
      <c r="B45" s="4" t="s">
        <v>4</v>
      </c>
      <c r="C45" s="4" t="s">
        <v>5</v>
      </c>
      <c r="D45" s="4" t="s">
        <v>6</v>
      </c>
      <c r="E45" s="4" t="s">
        <v>7</v>
      </c>
      <c r="F45" s="4" t="s">
        <v>8</v>
      </c>
      <c r="G45" s="6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5"/>
      <c r="B46" s="6">
        <v>1</v>
      </c>
      <c r="C46" s="6">
        <v>2</v>
      </c>
      <c r="D46" s="6" t="s">
        <v>9</v>
      </c>
      <c r="E46" s="6">
        <v>4</v>
      </c>
      <c r="F46" s="6">
        <v>5</v>
      </c>
      <c r="G46" s="6" t="s">
        <v>10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40" t="s">
        <v>133</v>
      </c>
      <c r="B47" s="41"/>
      <c r="C47" s="41"/>
      <c r="D47" s="41"/>
      <c r="E47" s="41"/>
      <c r="F47" s="41"/>
      <c r="G47" s="4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38" t="s">
        <v>134</v>
      </c>
      <c r="B48" s="14">
        <v>0</v>
      </c>
      <c r="C48" s="14">
        <v>0</v>
      </c>
      <c r="D48" s="14">
        <f t="shared" ref="D48:D51" si="3">B48+C48</f>
        <v>0</v>
      </c>
      <c r="E48" s="14">
        <v>0</v>
      </c>
      <c r="F48" s="14">
        <v>0</v>
      </c>
      <c r="G48" s="14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38" t="s">
        <v>135</v>
      </c>
      <c r="B49" s="14">
        <v>0</v>
      </c>
      <c r="C49" s="14">
        <v>0</v>
      </c>
      <c r="D49" s="14">
        <f t="shared" si="3"/>
        <v>0</v>
      </c>
      <c r="E49" s="14">
        <v>0</v>
      </c>
      <c r="F49" s="14">
        <v>0</v>
      </c>
      <c r="G49" s="14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38" t="s">
        <v>136</v>
      </c>
      <c r="B50" s="14">
        <v>0</v>
      </c>
      <c r="C50" s="14">
        <v>0</v>
      </c>
      <c r="D50" s="14">
        <f t="shared" si="3"/>
        <v>0</v>
      </c>
      <c r="E50" s="14">
        <v>0</v>
      </c>
      <c r="F50" s="14">
        <v>0</v>
      </c>
      <c r="G50" s="14"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38" t="s">
        <v>137</v>
      </c>
      <c r="B51" s="14">
        <v>0</v>
      </c>
      <c r="C51" s="14">
        <v>0</v>
      </c>
      <c r="D51" s="14">
        <f t="shared" si="3"/>
        <v>0</v>
      </c>
      <c r="E51" s="14">
        <v>0</v>
      </c>
      <c r="F51" s="14">
        <v>0</v>
      </c>
      <c r="G51" s="14"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42"/>
      <c r="B52" s="43"/>
      <c r="C52" s="43"/>
      <c r="D52" s="43"/>
      <c r="E52" s="43"/>
      <c r="F52" s="43"/>
      <c r="G52" s="4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39" t="s">
        <v>83</v>
      </c>
      <c r="B53" s="20">
        <f t="shared" ref="B53:G53" si="4">SUM(B48:B51)</f>
        <v>0</v>
      </c>
      <c r="C53" s="20">
        <f t="shared" si="4"/>
        <v>0</v>
      </c>
      <c r="D53" s="20">
        <f t="shared" si="4"/>
        <v>0</v>
      </c>
      <c r="E53" s="20">
        <f t="shared" si="4"/>
        <v>0</v>
      </c>
      <c r="F53" s="20">
        <f t="shared" si="4"/>
        <v>0</v>
      </c>
      <c r="G53" s="20">
        <f t="shared" si="4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5" customHeight="1" x14ac:dyDescent="0.2">
      <c r="A56" s="53" t="s">
        <v>138</v>
      </c>
      <c r="B56" s="54"/>
      <c r="C56" s="54"/>
      <c r="D56" s="54"/>
      <c r="E56" s="54"/>
      <c r="F56" s="54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2"/>
      <c r="B57" s="56" t="s">
        <v>1</v>
      </c>
      <c r="C57" s="57"/>
      <c r="D57" s="57"/>
      <c r="E57" s="57"/>
      <c r="F57" s="58"/>
      <c r="G57" s="59" t="s">
        <v>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3" t="s">
        <v>3</v>
      </c>
      <c r="B58" s="4" t="s">
        <v>4</v>
      </c>
      <c r="C58" s="4" t="s">
        <v>5</v>
      </c>
      <c r="D58" s="4" t="s">
        <v>6</v>
      </c>
      <c r="E58" s="4" t="s">
        <v>7</v>
      </c>
      <c r="F58" s="4" t="s">
        <v>8</v>
      </c>
      <c r="G58" s="6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5"/>
      <c r="B59" s="6">
        <v>1</v>
      </c>
      <c r="C59" s="6">
        <v>2</v>
      </c>
      <c r="D59" s="6" t="s">
        <v>9</v>
      </c>
      <c r="E59" s="6">
        <v>4</v>
      </c>
      <c r="F59" s="6">
        <v>5</v>
      </c>
      <c r="G59" s="6" t="s">
        <v>10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44"/>
      <c r="B60" s="41"/>
      <c r="C60" s="41"/>
      <c r="D60" s="41"/>
      <c r="E60" s="41"/>
      <c r="F60" s="41"/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45" t="s">
        <v>139</v>
      </c>
      <c r="B61" s="46">
        <v>657683436.45000005</v>
      </c>
      <c r="C61" s="47">
        <v>553213364.25999999</v>
      </c>
      <c r="D61" s="48">
        <f>B61+C61</f>
        <v>1210896800.71</v>
      </c>
      <c r="E61" s="47">
        <v>356261803.83999997</v>
      </c>
      <c r="F61" s="47">
        <v>348198743.57999998</v>
      </c>
      <c r="G61" s="48">
        <f>D61-E61</f>
        <v>854634996.87000012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45"/>
      <c r="B62" s="49"/>
      <c r="C62" s="50"/>
      <c r="D62" s="48"/>
      <c r="E62" s="50"/>
      <c r="F62" s="50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45" t="s">
        <v>140</v>
      </c>
      <c r="B63" s="14">
        <v>0</v>
      </c>
      <c r="C63" s="14">
        <v>0</v>
      </c>
      <c r="D63" s="48">
        <f>B63+C63</f>
        <v>0</v>
      </c>
      <c r="E63" s="14">
        <v>0</v>
      </c>
      <c r="F63" s="14">
        <v>0</v>
      </c>
      <c r="G63" s="48">
        <f>D63-E63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45"/>
      <c r="B64" s="14"/>
      <c r="C64" s="14"/>
      <c r="D64" s="48"/>
      <c r="E64" s="14"/>
      <c r="F64" s="14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45" t="s">
        <v>141</v>
      </c>
      <c r="B65" s="14">
        <v>0</v>
      </c>
      <c r="C65" s="14">
        <v>0</v>
      </c>
      <c r="D65" s="48">
        <f>B65+C65</f>
        <v>0</v>
      </c>
      <c r="E65" s="14">
        <v>0</v>
      </c>
      <c r="F65" s="14">
        <v>0</v>
      </c>
      <c r="G65" s="48">
        <f>D65-E65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45"/>
      <c r="B66" s="14"/>
      <c r="C66" s="14"/>
      <c r="D66" s="48"/>
      <c r="E66" s="14"/>
      <c r="F66" s="14"/>
      <c r="G66" s="4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45" t="s">
        <v>142</v>
      </c>
      <c r="B67" s="14">
        <v>0</v>
      </c>
      <c r="C67" s="14">
        <v>0</v>
      </c>
      <c r="D67" s="48">
        <f>B67+C67</f>
        <v>0</v>
      </c>
      <c r="E67" s="14">
        <v>0</v>
      </c>
      <c r="F67" s="14">
        <v>0</v>
      </c>
      <c r="G67" s="48">
        <f>D67-E67</f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45"/>
      <c r="B68" s="14"/>
      <c r="C68" s="14"/>
      <c r="D68" s="48"/>
      <c r="E68" s="14"/>
      <c r="F68" s="14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45" t="s">
        <v>143</v>
      </c>
      <c r="B69" s="14">
        <v>0</v>
      </c>
      <c r="C69" s="14">
        <v>0</v>
      </c>
      <c r="D69" s="48">
        <f>B69+C69</f>
        <v>0</v>
      </c>
      <c r="E69" s="14">
        <v>0</v>
      </c>
      <c r="F69" s="14">
        <v>0</v>
      </c>
      <c r="G69" s="48">
        <f>D69-E69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45"/>
      <c r="B70" s="14"/>
      <c r="C70" s="14"/>
      <c r="D70" s="48"/>
      <c r="E70" s="14"/>
      <c r="F70" s="14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45" t="s">
        <v>144</v>
      </c>
      <c r="B71" s="14">
        <v>0</v>
      </c>
      <c r="C71" s="14">
        <v>0</v>
      </c>
      <c r="D71" s="48">
        <f>B71+C71</f>
        <v>0</v>
      </c>
      <c r="E71" s="14">
        <v>0</v>
      </c>
      <c r="F71" s="14">
        <v>0</v>
      </c>
      <c r="G71" s="48">
        <f>D71-E71</f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45"/>
      <c r="B72" s="14"/>
      <c r="C72" s="14"/>
      <c r="D72" s="48"/>
      <c r="E72" s="14"/>
      <c r="F72" s="14"/>
      <c r="G72" s="4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45" t="s">
        <v>145</v>
      </c>
      <c r="B73" s="14">
        <v>0</v>
      </c>
      <c r="C73" s="14">
        <v>0</v>
      </c>
      <c r="D73" s="48">
        <f>B73+C73</f>
        <v>0</v>
      </c>
      <c r="E73" s="14">
        <v>0</v>
      </c>
      <c r="F73" s="14">
        <v>0</v>
      </c>
      <c r="G73" s="48">
        <f>D73-E73</f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18"/>
      <c r="B74" s="43"/>
      <c r="C74" s="43"/>
      <c r="D74" s="43"/>
      <c r="E74" s="43"/>
      <c r="F74" s="43"/>
      <c r="G74" s="4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39" t="s">
        <v>83</v>
      </c>
      <c r="B75" s="20">
        <f t="shared" ref="B75:G75" si="5">SUM(B61:B74)</f>
        <v>657683436.45000005</v>
      </c>
      <c r="C75" s="20">
        <f t="shared" si="5"/>
        <v>553213364.25999999</v>
      </c>
      <c r="D75" s="20">
        <f t="shared" si="5"/>
        <v>1210896800.71</v>
      </c>
      <c r="E75" s="20">
        <f t="shared" si="5"/>
        <v>356261803.83999997</v>
      </c>
      <c r="F75" s="20">
        <f t="shared" si="5"/>
        <v>348198743.57999998</v>
      </c>
      <c r="G75" s="20">
        <f t="shared" si="5"/>
        <v>854634996.87000012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1" t="s">
        <v>84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1" t="s">
        <v>85</v>
      </c>
      <c r="B80" s="1"/>
      <c r="C80" s="1" t="s">
        <v>85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1" t="s">
        <v>86</v>
      </c>
      <c r="B82" s="1"/>
      <c r="C82" s="1" t="s">
        <v>86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">
      <c r="A83" s="1" t="s">
        <v>87</v>
      </c>
      <c r="B83" s="1"/>
      <c r="C83" s="1" t="s">
        <v>88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">
      <c r="A84" s="1" t="s">
        <v>89</v>
      </c>
      <c r="B84" s="1"/>
      <c r="C84" s="1" t="s">
        <v>90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1" t="s">
        <v>91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1" t="s">
        <v>92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22" t="s">
        <v>93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">
      <c r="A92" s="22" t="s">
        <v>94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9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57:F57"/>
    <mergeCell ref="G57:G58"/>
    <mergeCell ref="A1:G1"/>
    <mergeCell ref="B3:F3"/>
    <mergeCell ref="G3:G4"/>
    <mergeCell ref="A42:G42"/>
    <mergeCell ref="B44:F44"/>
    <mergeCell ref="G44:G45"/>
    <mergeCell ref="A56:G56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/>
  </sheetViews>
  <sheetFormatPr baseColWidth="10" defaultColWidth="16.85546875" defaultRowHeight="15" customHeight="1" x14ac:dyDescent="0.2"/>
  <cols>
    <col min="1" max="1" width="65.85546875" customWidth="1"/>
    <col min="2" max="7" width="18.28515625" customWidth="1"/>
    <col min="8" max="26" width="12" customWidth="1"/>
  </cols>
  <sheetData>
    <row r="1" spans="1:26" ht="45" customHeight="1" x14ac:dyDescent="0.2">
      <c r="A1" s="53" t="s">
        <v>146</v>
      </c>
      <c r="B1" s="54"/>
      <c r="C1" s="54"/>
      <c r="D1" s="54"/>
      <c r="E1" s="54"/>
      <c r="F1" s="54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">
      <c r="A2" s="2"/>
      <c r="B2" s="56" t="s">
        <v>1</v>
      </c>
      <c r="C2" s="57"/>
      <c r="D2" s="57"/>
      <c r="E2" s="57"/>
      <c r="F2" s="58"/>
      <c r="G2" s="59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6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2">
      <c r="A4" s="5"/>
      <c r="B4" s="6">
        <v>1</v>
      </c>
      <c r="C4" s="6">
        <v>2</v>
      </c>
      <c r="D4" s="6" t="s">
        <v>9</v>
      </c>
      <c r="E4" s="6">
        <v>4</v>
      </c>
      <c r="F4" s="6">
        <v>5</v>
      </c>
      <c r="G4" s="6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2">
      <c r="A5" s="51"/>
      <c r="B5" s="41"/>
      <c r="C5" s="41"/>
      <c r="D5" s="41"/>
      <c r="E5" s="41"/>
      <c r="F5" s="41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52" t="s">
        <v>147</v>
      </c>
      <c r="B6" s="15">
        <f t="shared" ref="B6:G6" si="0">SUM(B7:B14)</f>
        <v>0</v>
      </c>
      <c r="C6" s="15">
        <f t="shared" si="0"/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">
      <c r="A7" s="45" t="s">
        <v>148</v>
      </c>
      <c r="B7" s="14">
        <v>0</v>
      </c>
      <c r="C7" s="14">
        <v>0</v>
      </c>
      <c r="D7" s="14">
        <f t="shared" ref="D7:D14" si="1">B7+C7</f>
        <v>0</v>
      </c>
      <c r="E7" s="14">
        <v>0</v>
      </c>
      <c r="F7" s="14">
        <v>0</v>
      </c>
      <c r="G7" s="14">
        <f t="shared" ref="G7:G14" si="2">D7-E7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45" t="s">
        <v>149</v>
      </c>
      <c r="B8" s="14">
        <v>0</v>
      </c>
      <c r="C8" s="14">
        <v>0</v>
      </c>
      <c r="D8" s="14">
        <f t="shared" si="1"/>
        <v>0</v>
      </c>
      <c r="E8" s="14">
        <v>0</v>
      </c>
      <c r="F8" s="14">
        <v>0</v>
      </c>
      <c r="G8" s="14">
        <f t="shared" si="2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45" t="s">
        <v>150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45" t="s">
        <v>151</v>
      </c>
      <c r="B10" s="14">
        <v>0</v>
      </c>
      <c r="C10" s="14">
        <v>0</v>
      </c>
      <c r="D10" s="14">
        <f t="shared" si="1"/>
        <v>0</v>
      </c>
      <c r="E10" s="14">
        <v>0</v>
      </c>
      <c r="F10" s="14">
        <v>0</v>
      </c>
      <c r="G10" s="14">
        <f t="shared" si="2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45" t="s">
        <v>152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45" t="s">
        <v>153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45" t="s">
        <v>154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45" t="s">
        <v>38</v>
      </c>
      <c r="B14" s="14">
        <v>0</v>
      </c>
      <c r="C14" s="14">
        <v>0</v>
      </c>
      <c r="D14" s="14">
        <f t="shared" si="1"/>
        <v>0</v>
      </c>
      <c r="E14" s="14">
        <v>0</v>
      </c>
      <c r="F14" s="14">
        <v>0</v>
      </c>
      <c r="G14" s="14">
        <f t="shared" si="2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45"/>
      <c r="B15" s="14"/>
      <c r="C15" s="14"/>
      <c r="D15" s="14"/>
      <c r="E15" s="14"/>
      <c r="F15" s="14"/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52" t="s">
        <v>155</v>
      </c>
      <c r="B16" s="15">
        <f t="shared" ref="B16:G16" si="3">SUM(B17:B23)</f>
        <v>657683436.45000005</v>
      </c>
      <c r="C16" s="15">
        <f t="shared" si="3"/>
        <v>553213364.25999999</v>
      </c>
      <c r="D16" s="15">
        <f t="shared" si="3"/>
        <v>1210896800.71</v>
      </c>
      <c r="E16" s="15">
        <f t="shared" si="3"/>
        <v>356261803.83999997</v>
      </c>
      <c r="F16" s="15">
        <f t="shared" si="3"/>
        <v>348198743.57999998</v>
      </c>
      <c r="G16" s="15">
        <f t="shared" si="3"/>
        <v>854634996.87000012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.75" customHeight="1" x14ac:dyDescent="0.2">
      <c r="A17" s="45" t="s">
        <v>156</v>
      </c>
      <c r="B17" s="12">
        <v>0</v>
      </c>
      <c r="C17" s="12">
        <v>0</v>
      </c>
      <c r="D17" s="14">
        <f t="shared" ref="D17:D23" si="4">B17+C17</f>
        <v>0</v>
      </c>
      <c r="E17" s="12">
        <v>0</v>
      </c>
      <c r="F17" s="12">
        <v>0</v>
      </c>
      <c r="G17" s="14">
        <f t="shared" ref="G17:G23" si="5">D17-E17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.75" customHeight="1" x14ac:dyDescent="0.2">
      <c r="A18" s="45" t="s">
        <v>157</v>
      </c>
      <c r="B18" s="46">
        <v>657683436.45000005</v>
      </c>
      <c r="C18" s="46">
        <v>553213364.25999999</v>
      </c>
      <c r="D18" s="14">
        <f t="shared" si="4"/>
        <v>1210896800.71</v>
      </c>
      <c r="E18" s="46">
        <v>356261803.83999997</v>
      </c>
      <c r="F18" s="46">
        <v>348198743.57999998</v>
      </c>
      <c r="G18" s="14">
        <f t="shared" si="5"/>
        <v>854634996.87000012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">
      <c r="A19" s="45" t="s">
        <v>158</v>
      </c>
      <c r="B19" s="12">
        <v>0</v>
      </c>
      <c r="C19" s="12">
        <v>0</v>
      </c>
      <c r="D19" s="14">
        <f t="shared" si="4"/>
        <v>0</v>
      </c>
      <c r="E19" s="12">
        <v>0</v>
      </c>
      <c r="F19" s="12">
        <v>0</v>
      </c>
      <c r="G19" s="14">
        <f t="shared" si="5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45" t="s">
        <v>159</v>
      </c>
      <c r="B20" s="12">
        <v>0</v>
      </c>
      <c r="C20" s="12">
        <v>0</v>
      </c>
      <c r="D20" s="14">
        <f t="shared" si="4"/>
        <v>0</v>
      </c>
      <c r="E20" s="12">
        <v>0</v>
      </c>
      <c r="F20" s="12">
        <v>0</v>
      </c>
      <c r="G20" s="14">
        <f t="shared" si="5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45" t="s">
        <v>160</v>
      </c>
      <c r="B21" s="12">
        <v>0</v>
      </c>
      <c r="C21" s="12">
        <v>0</v>
      </c>
      <c r="D21" s="14">
        <f t="shared" si="4"/>
        <v>0</v>
      </c>
      <c r="E21" s="12">
        <v>0</v>
      </c>
      <c r="F21" s="12">
        <v>0</v>
      </c>
      <c r="G21" s="14">
        <f t="shared" si="5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45" t="s">
        <v>161</v>
      </c>
      <c r="B22" s="12">
        <v>0</v>
      </c>
      <c r="C22" s="12">
        <v>0</v>
      </c>
      <c r="D22" s="14">
        <f t="shared" si="4"/>
        <v>0</v>
      </c>
      <c r="E22" s="12">
        <v>0</v>
      </c>
      <c r="F22" s="12">
        <v>0</v>
      </c>
      <c r="G22" s="14">
        <f t="shared" si="5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45" t="s">
        <v>162</v>
      </c>
      <c r="B23" s="12">
        <v>0</v>
      </c>
      <c r="C23" s="12">
        <v>0</v>
      </c>
      <c r="D23" s="14">
        <f t="shared" si="4"/>
        <v>0</v>
      </c>
      <c r="E23" s="12">
        <v>0</v>
      </c>
      <c r="F23" s="12">
        <v>0</v>
      </c>
      <c r="G23" s="14">
        <f t="shared" si="5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45"/>
      <c r="B24" s="14"/>
      <c r="C24" s="14"/>
      <c r="D24" s="14"/>
      <c r="E24" s="14"/>
      <c r="F24" s="14"/>
      <c r="G24" s="1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52" t="s">
        <v>163</v>
      </c>
      <c r="B25" s="15">
        <f t="shared" ref="B25:G25" si="6">SUM(B26:B34)</f>
        <v>0</v>
      </c>
      <c r="C25" s="15">
        <f t="shared" si="6"/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45" t="s">
        <v>164</v>
      </c>
      <c r="B26" s="14">
        <v>0</v>
      </c>
      <c r="C26" s="14">
        <v>0</v>
      </c>
      <c r="D26" s="14">
        <f t="shared" ref="D26:D34" si="7">B26+C26</f>
        <v>0</v>
      </c>
      <c r="E26" s="14">
        <v>0</v>
      </c>
      <c r="F26" s="14">
        <v>0</v>
      </c>
      <c r="G26" s="14">
        <f t="shared" ref="G26:G34" si="8">D26-E26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45" t="s">
        <v>165</v>
      </c>
      <c r="B27" s="14">
        <v>0</v>
      </c>
      <c r="C27" s="14">
        <v>0</v>
      </c>
      <c r="D27" s="14">
        <f t="shared" si="7"/>
        <v>0</v>
      </c>
      <c r="E27" s="14">
        <v>0</v>
      </c>
      <c r="F27" s="14">
        <v>0</v>
      </c>
      <c r="G27" s="14">
        <f t="shared" si="8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45" t="s">
        <v>166</v>
      </c>
      <c r="B28" s="14">
        <v>0</v>
      </c>
      <c r="C28" s="14">
        <v>0</v>
      </c>
      <c r="D28" s="14">
        <f t="shared" si="7"/>
        <v>0</v>
      </c>
      <c r="E28" s="14">
        <v>0</v>
      </c>
      <c r="F28" s="14">
        <v>0</v>
      </c>
      <c r="G28" s="14">
        <f t="shared" si="8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45" t="s">
        <v>167</v>
      </c>
      <c r="B29" s="14">
        <v>0</v>
      </c>
      <c r="C29" s="14">
        <v>0</v>
      </c>
      <c r="D29" s="14">
        <f t="shared" si="7"/>
        <v>0</v>
      </c>
      <c r="E29" s="14">
        <v>0</v>
      </c>
      <c r="F29" s="14">
        <v>0</v>
      </c>
      <c r="G29" s="14">
        <f t="shared" si="8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45" t="s">
        <v>168</v>
      </c>
      <c r="B30" s="14">
        <v>0</v>
      </c>
      <c r="C30" s="14">
        <v>0</v>
      </c>
      <c r="D30" s="14">
        <f t="shared" si="7"/>
        <v>0</v>
      </c>
      <c r="E30" s="14">
        <v>0</v>
      </c>
      <c r="F30" s="14">
        <v>0</v>
      </c>
      <c r="G30" s="14">
        <f t="shared" si="8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45" t="s">
        <v>169</v>
      </c>
      <c r="B31" s="14">
        <v>0</v>
      </c>
      <c r="C31" s="14">
        <v>0</v>
      </c>
      <c r="D31" s="14">
        <f t="shared" si="7"/>
        <v>0</v>
      </c>
      <c r="E31" s="14">
        <v>0</v>
      </c>
      <c r="F31" s="14">
        <v>0</v>
      </c>
      <c r="G31" s="14">
        <f t="shared" si="8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45" t="s">
        <v>170</v>
      </c>
      <c r="B32" s="14">
        <v>0</v>
      </c>
      <c r="C32" s="14">
        <v>0</v>
      </c>
      <c r="D32" s="14">
        <f t="shared" si="7"/>
        <v>0</v>
      </c>
      <c r="E32" s="14">
        <v>0</v>
      </c>
      <c r="F32" s="14">
        <v>0</v>
      </c>
      <c r="G32" s="14">
        <f t="shared" si="8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45" t="s">
        <v>171</v>
      </c>
      <c r="B33" s="14">
        <v>0</v>
      </c>
      <c r="C33" s="14">
        <v>0</v>
      </c>
      <c r="D33" s="14">
        <f t="shared" si="7"/>
        <v>0</v>
      </c>
      <c r="E33" s="14">
        <v>0</v>
      </c>
      <c r="F33" s="14">
        <v>0</v>
      </c>
      <c r="G33" s="14">
        <f t="shared" si="8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45" t="s">
        <v>172</v>
      </c>
      <c r="B34" s="14">
        <v>0</v>
      </c>
      <c r="C34" s="14">
        <v>0</v>
      </c>
      <c r="D34" s="14">
        <f t="shared" si="7"/>
        <v>0</v>
      </c>
      <c r="E34" s="14">
        <v>0</v>
      </c>
      <c r="F34" s="14">
        <v>0</v>
      </c>
      <c r="G34" s="14">
        <f t="shared" si="8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45"/>
      <c r="B35" s="14"/>
      <c r="C35" s="14"/>
      <c r="D35" s="14"/>
      <c r="E35" s="14"/>
      <c r="F35" s="14"/>
      <c r="G35" s="1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52" t="s">
        <v>173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">
      <c r="A37" s="45" t="s">
        <v>174</v>
      </c>
      <c r="B37" s="14">
        <v>0</v>
      </c>
      <c r="C37" s="14">
        <v>0</v>
      </c>
      <c r="D37" s="14">
        <f t="shared" ref="D37:D40" si="10">B37+C37</f>
        <v>0</v>
      </c>
      <c r="E37" s="14">
        <v>0</v>
      </c>
      <c r="F37" s="14">
        <v>0</v>
      </c>
      <c r="G37" s="14">
        <f t="shared" ref="G37:G40" si="11">D37-E37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45" t="s">
        <v>175</v>
      </c>
      <c r="B38" s="14">
        <v>0</v>
      </c>
      <c r="C38" s="14">
        <v>0</v>
      </c>
      <c r="D38" s="14">
        <f t="shared" si="10"/>
        <v>0</v>
      </c>
      <c r="E38" s="14">
        <v>0</v>
      </c>
      <c r="F38" s="14">
        <v>0</v>
      </c>
      <c r="G38" s="14">
        <f t="shared" si="1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45" t="s">
        <v>176</v>
      </c>
      <c r="B39" s="14">
        <v>0</v>
      </c>
      <c r="C39" s="14">
        <v>0</v>
      </c>
      <c r="D39" s="14">
        <f t="shared" si="10"/>
        <v>0</v>
      </c>
      <c r="E39" s="14">
        <v>0</v>
      </c>
      <c r="F39" s="14">
        <v>0</v>
      </c>
      <c r="G39" s="14">
        <f t="shared" si="1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45" t="s">
        <v>177</v>
      </c>
      <c r="B40" s="14">
        <v>0</v>
      </c>
      <c r="C40" s="14">
        <v>0</v>
      </c>
      <c r="D40" s="14">
        <f t="shared" si="10"/>
        <v>0</v>
      </c>
      <c r="E40" s="14">
        <v>0</v>
      </c>
      <c r="F40" s="14">
        <v>0</v>
      </c>
      <c r="G40" s="14">
        <f t="shared" si="1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45"/>
      <c r="B41" s="14"/>
      <c r="C41" s="14"/>
      <c r="D41" s="14"/>
      <c r="E41" s="14"/>
      <c r="F41" s="14"/>
      <c r="G41" s="1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39" t="s">
        <v>83</v>
      </c>
      <c r="B42" s="20">
        <f t="shared" ref="B42:G42" si="12">B6+B16+B25+B36</f>
        <v>657683436.45000005</v>
      </c>
      <c r="C42" s="20">
        <f t="shared" si="12"/>
        <v>553213364.25999999</v>
      </c>
      <c r="D42" s="20">
        <f t="shared" si="12"/>
        <v>1210896800.71</v>
      </c>
      <c r="E42" s="20">
        <f t="shared" si="12"/>
        <v>356261803.83999997</v>
      </c>
      <c r="F42" s="20">
        <f t="shared" si="12"/>
        <v>348198743.57999998</v>
      </c>
      <c r="G42" s="20">
        <f t="shared" si="12"/>
        <v>854634996.87000012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1" t="s">
        <v>84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1" t="s">
        <v>85</v>
      </c>
      <c r="B48" s="1"/>
      <c r="C48" s="1" t="s">
        <v>85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1" t="s">
        <v>86</v>
      </c>
      <c r="B50" s="1"/>
      <c r="C50" s="1" t="s">
        <v>86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1" t="s">
        <v>87</v>
      </c>
      <c r="B51" s="1"/>
      <c r="C51" s="1" t="s">
        <v>88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1" t="s">
        <v>89</v>
      </c>
      <c r="B52" s="1"/>
      <c r="C52" s="1" t="s">
        <v>90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">
      <c r="A56" s="1" t="s">
        <v>91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1" t="s">
        <v>92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22" t="s">
        <v>93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22" t="s">
        <v>94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9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2024-07-23T18:47:43Z</dcterms:created>
  <dcterms:modified xsi:type="dcterms:W3CDTF">2024-07-23T18:47:43Z</dcterms:modified>
</cp:coreProperties>
</file>