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21315" windowHeight="9675"/>
  </bookViews>
  <sheets>
    <sheet name="EAP" sheetId="1" r:id="rId1"/>
    <sheet name="CAPITULO" sheetId="2" r:id="rId2"/>
  </sheets>
  <definedNames>
    <definedName name="_xlnm.Print_Area" localSheetId="1">CAPITULO!$B$1:$N$18</definedName>
    <definedName name="_xlnm.Print_Area" localSheetId="0">EAP!$B$1:$M$20</definedName>
  </definedNames>
  <calcPr calcId="145621"/>
</workbook>
</file>

<file path=xl/calcChain.xml><?xml version="1.0" encoding="utf-8"?>
<calcChain xmlns="http://schemas.openxmlformats.org/spreadsheetml/2006/main">
  <c r="M10" i="2" l="1"/>
  <c r="M11" i="2"/>
  <c r="M12" i="2"/>
  <c r="M13" i="2"/>
  <c r="M14" i="2"/>
  <c r="M15" i="2"/>
  <c r="M16" i="2"/>
  <c r="M17" i="2"/>
  <c r="M9" i="2"/>
  <c r="L10" i="2"/>
  <c r="N10" i="2" s="1"/>
  <c r="L11" i="2"/>
  <c r="N11" i="2" s="1"/>
  <c r="L12" i="2"/>
  <c r="N12" i="2" s="1"/>
  <c r="L13" i="2"/>
  <c r="N13" i="2" s="1"/>
  <c r="L14" i="2"/>
  <c r="N14" i="2" s="1"/>
  <c r="L15" i="2"/>
  <c r="N15" i="2" s="1"/>
  <c r="L16" i="2"/>
  <c r="N16" i="2" s="1"/>
  <c r="L17" i="2"/>
  <c r="L9" i="2"/>
  <c r="N9" i="2" s="1"/>
  <c r="L10" i="1"/>
  <c r="L11" i="1"/>
  <c r="L12" i="1"/>
  <c r="L13" i="1"/>
  <c r="L14" i="1"/>
  <c r="L15" i="1"/>
  <c r="L16" i="1"/>
  <c r="L17" i="1"/>
  <c r="L18" i="1"/>
  <c r="L19" i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9" i="1"/>
  <c r="M9" i="1" s="1"/>
  <c r="G20" i="1" l="1"/>
  <c r="H20" i="1"/>
  <c r="H18" i="2"/>
  <c r="I18" i="2"/>
  <c r="G18" i="2" l="1"/>
  <c r="F20" i="1"/>
  <c r="E20" i="1" l="1"/>
  <c r="F18" i="2"/>
  <c r="L9" i="1" l="1"/>
  <c r="I20" i="1" l="1"/>
  <c r="J20" i="1"/>
  <c r="D20" i="1"/>
  <c r="L20" i="1" l="1"/>
  <c r="K20" i="1"/>
  <c r="M20" i="1" s="1"/>
  <c r="E18" i="2"/>
  <c r="D18" i="2" l="1"/>
  <c r="C20" i="1" l="1"/>
  <c r="J18" i="2" l="1"/>
  <c r="L18" i="2" l="1"/>
  <c r="N18" i="2" s="1"/>
  <c r="K18" i="2" l="1"/>
  <c r="M18" i="2"/>
</calcChain>
</file>

<file path=xl/sharedStrings.xml><?xml version="1.0" encoding="utf-8"?>
<sst xmlns="http://schemas.openxmlformats.org/spreadsheetml/2006/main" count="49" uniqueCount="39">
  <si>
    <t>Gerencia</t>
  </si>
  <si>
    <t>Aprobado</t>
  </si>
  <si>
    <t>Consejo Directivo</t>
  </si>
  <si>
    <t>Dirección General</t>
  </si>
  <si>
    <t>Gerencia Administrativa</t>
  </si>
  <si>
    <t>Comprometido Acumulado</t>
  </si>
  <si>
    <t>Por  Comprometer Anual</t>
  </si>
  <si>
    <t xml:space="preserve"> %  Por Comprometer</t>
  </si>
  <si>
    <t>Coordinación Jurídica</t>
  </si>
  <si>
    <t>Coordinación de Desarrollo Institucional</t>
  </si>
  <si>
    <t>Gerencia de Comercialización</t>
  </si>
  <si>
    <t>Gerencia de Operación y Mantenimiento</t>
  </si>
  <si>
    <t>Gerencia de Ingenieria y Diseño</t>
  </si>
  <si>
    <t>Capitulo</t>
  </si>
  <si>
    <t>Servicios 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</si>
  <si>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</si>
  <si>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</si>
  <si>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</si>
  <si>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</si>
  <si>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</si>
  <si>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</si>
  <si>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</si>
  <si>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</si>
  <si>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Coordinación de Comunicación Social</t>
  </si>
  <si>
    <t>Gerencia de la Planta Tratadora de Aguas Residuales</t>
  </si>
  <si>
    <t>Ejercido Acumulado</t>
  </si>
  <si>
    <t>Por Pagar</t>
  </si>
  <si>
    <t>Descripción</t>
  </si>
  <si>
    <t>Totales:</t>
  </si>
  <si>
    <t>Contraloria Interna</t>
  </si>
  <si>
    <t>3ra Modoficación</t>
  </si>
  <si>
    <t>1ra Modificación</t>
  </si>
  <si>
    <t>2da Modificación</t>
  </si>
  <si>
    <t>3ra Modificación</t>
  </si>
  <si>
    <t>4ta Modificación</t>
  </si>
  <si>
    <t>5ta Modificación</t>
  </si>
  <si>
    <t>4ta Modoficación</t>
  </si>
  <si>
    <t>5ta Modoficación</t>
  </si>
  <si>
    <t>ESTADO DEL AVANCE PRESUPUESTAL A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</si>
</sst>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43" fontId="0" fillId="0" borderId="1" xfId="6" applyFont="1" applyBorder="1"/>
    <xf numFmtId="43" fontId="6" fillId="2" borderId="1" xfId="6" applyFont="1" applyFill="1" applyBorder="1" applyAlignment="1">
      <alignment horizontal="center" vertical="center" wrapText="1"/>
    </xf>
    <xf numFmtId="43" fontId="6" fillId="2" borderId="1" xfId="6" applyFont="1" applyFill="1" applyBorder="1"/>
    <xf numFmtId="10" fontId="6" fillId="2" borderId="1" xfId="7" applyNumberFormat="1" applyFont="1" applyFill="1" applyBorder="1" applyAlignment="1">
      <alignment horizontal="center" vertical="center"/>
    </xf>
    <xf numFmtId="10" fontId="0" fillId="0" borderId="1" xfId="7" applyNumberFormat="1" applyFont="1" applyBorder="1" applyAlignment="1">
      <alignment horizontal="center"/>
    </xf>
    <xf numFmtId="10" fontId="8" fillId="2" borderId="1" xfId="7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</cellXfs>
  <cellStyles count="8">
    <cellStyle name="Millares" xfId="6" builtinId="3"/>
    <cellStyle name="Moneda 2" xfId="1"/>
    <cellStyle name="Normal" xfId="0" builtinId="0"/>
    <cellStyle name="Normal 2" xfId="2"/>
    <cellStyle name="Normal 3" xfId="5"/>
    <cellStyle name="Normal 6" xfId="4"/>
    <cellStyle name="Porcentaje" xfId="7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952505</xdr:colOff>
      <xdr:row>0</xdr:row>
      <xdr:rowOff>40039</xdr:rowOff>
    </xdr:from>
    <xdr:to>
      <xdr:col>8</xdr:col>
      <xdr:colOff>352424</xdr:colOff>
      <xdr:row>5</xdr:row>
      <xdr:rowOff>133350</xdr:rowOff>
    </xdr:to>
    <xdr:grpSp>
      <xdr:nvGrpSpPr>
        <xdr:cNvPr id="2" name="1 Grupo"/>
        <xdr:cNvGrpSpPr/>
      </xdr:nvGrpSpPr>
      <xdr:grpSpPr>
        <a:xfrm>
          <a:off x="1076330" y="40039"/>
          <a:ext cx="8982069" cy="1045811"/>
          <a:chOff x="2507133" y="40039"/>
          <a:chExt cx="5970117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07133" y="40039"/>
            <a:ext cx="1506772" cy="10458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1809750</xdr:colOff>
      <xdr:row>0</xdr:row>
      <xdr:rowOff>9525</xdr:rowOff>
    </xdr:from>
    <xdr:to>
      <xdr:col>8</xdr:col>
      <xdr:colOff>66676</xdr:colOff>
      <xdr:row>5</xdr:row>
      <xdr:rowOff>102836</xdr:rowOff>
    </xdr:to>
    <xdr:grpSp>
      <xdr:nvGrpSpPr>
        <xdr:cNvPr id="5" name="4 Grupo"/>
        <xdr:cNvGrpSpPr/>
      </xdr:nvGrpSpPr>
      <xdr:grpSpPr>
        <a:xfrm>
          <a:off x="2647950" y="9525"/>
          <a:ext cx="6810376" cy="1045811"/>
          <a:chOff x="2706461" y="40039"/>
          <a:chExt cx="5770789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6461" y="40039"/>
            <a:ext cx="1711059" cy="10458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20"/>
  <sheetViews>
    <sheetView tabSelected="1" zoomScaleNormal="100" workbookViewId="0">
      <selection activeCell="J15" sqref="J15"/>
    </sheetView>
  </sheetViews>
  <sheetFormatPr baseColWidth="10" defaultRowHeight="15" x14ac:dyDescent="0.25"/>
  <cols>
    <col min="1" max="1" width="1.85546875" customWidth="1"/>
    <col min="2" max="2" width="47.7109375" customWidth="1"/>
    <col min="3" max="3" width="16" customWidth="1"/>
    <col min="4" max="8" width="16" style="1" customWidth="1"/>
    <col min="9" max="9" width="16" customWidth="1"/>
    <col min="10" max="10" width="16" style="1" customWidth="1"/>
    <col min="11" max="11" width="16" customWidth="1"/>
    <col min="12" max="12" width="16" style="1" customWidth="1"/>
    <col min="13" max="13" width="15.28515625" customWidth="1"/>
  </cols>
  <sheetData>
    <row r="5" spans="1:13" s="1" customFormat="1" x14ac:dyDescent="0.25"/>
    <row r="7" spans="1:13" ht="26.25" customHeight="1" x14ac:dyDescent="0.25">
      <c r="B7" s="16" t="s">
        <v>38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45" x14ac:dyDescent="0.25">
      <c r="B8" s="8" t="s">
        <v>0</v>
      </c>
      <c r="C8" s="8" t="s">
        <v>1</v>
      </c>
      <c r="D8" s="8" t="s">
        <v>31</v>
      </c>
      <c r="E8" s="8" t="s">
        <v>32</v>
      </c>
      <c r="F8" s="8" t="s">
        <v>30</v>
      </c>
      <c r="G8" s="8" t="s">
        <v>36</v>
      </c>
      <c r="H8" s="8" t="s">
        <v>37</v>
      </c>
      <c r="I8" s="8" t="s">
        <v>5</v>
      </c>
      <c r="J8" s="8" t="s">
        <v>25</v>
      </c>
      <c r="K8" s="8" t="s">
        <v>6</v>
      </c>
      <c r="L8" s="8" t="s">
        <v>26</v>
      </c>
      <c r="M8" s="8" t="s">
        <v>7</v>
      </c>
    </row>
    <row r="9" spans="1:13" x14ac:dyDescent="0.25">
      <c r="A9" s="7"/>
      <c r="B9" s="2" t="s">
        <v>2</v>
      </c>
      <c r="C9" s="10">
        <v>67185143.153739989</v>
      </c>
      <c r="D9" s="10">
        <v>100300494.71374986</v>
      </c>
      <c r="E9" s="10">
        <v>63929472.11999999</v>
      </c>
      <c r="F9" s="10">
        <v>64510798.13000001</v>
      </c>
      <c r="G9" s="10">
        <v>84097349.879999965</v>
      </c>
      <c r="H9" s="10">
        <v>84109549.873750001</v>
      </c>
      <c r="I9" s="10">
        <v>75167576.933749929</v>
      </c>
      <c r="J9" s="10">
        <v>74936368.029999971</v>
      </c>
      <c r="K9" s="10">
        <f>H9-I9</f>
        <v>8941972.9400000721</v>
      </c>
      <c r="L9" s="10">
        <f>I9-J9</f>
        <v>231208.90374995768</v>
      </c>
      <c r="M9" s="3">
        <f>IF(ISERROR(K9/H9),0,K9/H9)</f>
        <v>0.10631340856564017</v>
      </c>
    </row>
    <row r="10" spans="1:13" s="1" customFormat="1" x14ac:dyDescent="0.25">
      <c r="A10" s="7"/>
      <c r="B10" s="2" t="s">
        <v>29</v>
      </c>
      <c r="C10" s="10">
        <v>2699990.6444199993</v>
      </c>
      <c r="D10" s="10">
        <v>3074990.6444166997</v>
      </c>
      <c r="E10" s="10">
        <v>3068806.7899999996</v>
      </c>
      <c r="F10" s="10">
        <v>3055565.2999999993</v>
      </c>
      <c r="G10" s="10">
        <v>3031493.1399999992</v>
      </c>
      <c r="H10" s="10">
        <v>3026993.1444166661</v>
      </c>
      <c r="I10" s="10">
        <v>3026113.0944166663</v>
      </c>
      <c r="J10" s="10">
        <v>2965774.5300000003</v>
      </c>
      <c r="K10" s="10">
        <f t="shared" ref="K10:K19" si="0">H10-I10</f>
        <v>880.04999999981374</v>
      </c>
      <c r="L10" s="10">
        <f t="shared" ref="L10:L19" si="1">I10-J10</f>
        <v>60338.56441666605</v>
      </c>
      <c r="M10" s="3">
        <f t="shared" ref="M10:M20" si="2">IF(ISERROR(K10/H10),0,K10/H10)</f>
        <v>2.9073405786302461E-4</v>
      </c>
    </row>
    <row r="11" spans="1:13" x14ac:dyDescent="0.25">
      <c r="A11" s="7"/>
      <c r="B11" s="2" t="s">
        <v>3</v>
      </c>
      <c r="C11" s="10">
        <v>1621700.3017499996</v>
      </c>
      <c r="D11" s="10">
        <v>1621700.3017499996</v>
      </c>
      <c r="E11" s="10">
        <v>1586521.4199999997</v>
      </c>
      <c r="F11" s="10">
        <v>1551493.1599999997</v>
      </c>
      <c r="G11" s="10">
        <v>1506659.82</v>
      </c>
      <c r="H11" s="10">
        <v>1502696.8217499999</v>
      </c>
      <c r="I11" s="10">
        <v>1348283.95175</v>
      </c>
      <c r="J11" s="10">
        <v>1315746.1899999997</v>
      </c>
      <c r="K11" s="10">
        <f t="shared" si="0"/>
        <v>154412.86999999988</v>
      </c>
      <c r="L11" s="10">
        <f t="shared" si="1"/>
        <v>32537.761750000296</v>
      </c>
      <c r="M11" s="3">
        <f t="shared" si="2"/>
        <v>0.10275716815596565</v>
      </c>
    </row>
    <row r="12" spans="1:13" x14ac:dyDescent="0.25">
      <c r="A12" s="7"/>
      <c r="B12" s="2" t="s">
        <v>8</v>
      </c>
      <c r="C12" s="10">
        <v>2944958.6448300001</v>
      </c>
      <c r="D12" s="10">
        <v>2944958.6448333003</v>
      </c>
      <c r="E12" s="10">
        <v>2706867.0100000002</v>
      </c>
      <c r="F12" s="10">
        <v>2684047.9700000007</v>
      </c>
      <c r="G12" s="10">
        <v>2522550.25</v>
      </c>
      <c r="H12" s="10">
        <v>2519050.2548333337</v>
      </c>
      <c r="I12" s="10">
        <v>2272479.6948333327</v>
      </c>
      <c r="J12" s="10">
        <v>2228841.7400000002</v>
      </c>
      <c r="K12" s="10">
        <f t="shared" si="0"/>
        <v>246570.56000000099</v>
      </c>
      <c r="L12" s="10">
        <f t="shared" si="1"/>
        <v>43637.954833332449</v>
      </c>
      <c r="M12" s="3">
        <f t="shared" si="2"/>
        <v>9.7882350511627525E-2</v>
      </c>
    </row>
    <row r="13" spans="1:13" x14ac:dyDescent="0.25">
      <c r="A13" s="7"/>
      <c r="B13" s="2" t="s">
        <v>23</v>
      </c>
      <c r="C13" s="10">
        <v>4485954.9113330003</v>
      </c>
      <c r="D13" s="10">
        <v>4485954.9113333002</v>
      </c>
      <c r="E13" s="10">
        <v>4485954.91</v>
      </c>
      <c r="F13" s="10">
        <v>4433560.87</v>
      </c>
      <c r="G13" s="10">
        <v>4515767.1000000006</v>
      </c>
      <c r="H13" s="10">
        <v>4513267.1013333332</v>
      </c>
      <c r="I13" s="10">
        <v>4431061.7513333317</v>
      </c>
      <c r="J13" s="10">
        <v>4385834.07</v>
      </c>
      <c r="K13" s="10">
        <f t="shared" si="0"/>
        <v>82205.35000000149</v>
      </c>
      <c r="L13" s="10">
        <f t="shared" si="1"/>
        <v>45227.681333331391</v>
      </c>
      <c r="M13" s="3">
        <f t="shared" si="2"/>
        <v>1.8214155766609948E-2</v>
      </c>
    </row>
    <row r="14" spans="1:13" x14ac:dyDescent="0.25">
      <c r="A14" s="7"/>
      <c r="B14" s="2" t="s">
        <v>9</v>
      </c>
      <c r="C14" s="10">
        <v>1966720.0715000003</v>
      </c>
      <c r="D14" s="10">
        <v>1966720.0715000003</v>
      </c>
      <c r="E14" s="10">
        <v>1812496.39</v>
      </c>
      <c r="F14" s="10">
        <v>1686724.04</v>
      </c>
      <c r="G14" s="10">
        <v>1666626.1500000001</v>
      </c>
      <c r="H14" s="10">
        <v>1670126.1515000006</v>
      </c>
      <c r="I14" s="10">
        <v>1644708.0515000005</v>
      </c>
      <c r="J14" s="10">
        <v>1577360.95</v>
      </c>
      <c r="K14" s="10">
        <f t="shared" si="0"/>
        <v>25418.100000000093</v>
      </c>
      <c r="L14" s="10">
        <f t="shared" si="1"/>
        <v>67347.101500000572</v>
      </c>
      <c r="M14" s="3">
        <f t="shared" si="2"/>
        <v>1.5219269500792608E-2</v>
      </c>
    </row>
    <row r="15" spans="1:13" x14ac:dyDescent="0.25">
      <c r="A15" s="7"/>
      <c r="B15" s="2" t="s">
        <v>4</v>
      </c>
      <c r="C15" s="10">
        <v>31061327.451069999</v>
      </c>
      <c r="D15" s="10">
        <v>31061327.451083198</v>
      </c>
      <c r="E15" s="10">
        <v>32735606.599999994</v>
      </c>
      <c r="F15" s="10">
        <v>33162936.689999998</v>
      </c>
      <c r="G15" s="10">
        <v>33843138.149999984</v>
      </c>
      <c r="H15" s="10">
        <v>34214854.15108332</v>
      </c>
      <c r="I15" s="10">
        <v>31026218.594083358</v>
      </c>
      <c r="J15" s="10">
        <v>29945123.173</v>
      </c>
      <c r="K15" s="10">
        <f t="shared" si="0"/>
        <v>3188635.5569999628</v>
      </c>
      <c r="L15" s="10">
        <f t="shared" si="1"/>
        <v>1081095.4210833572</v>
      </c>
      <c r="M15" s="3">
        <f t="shared" si="2"/>
        <v>9.3194480470962446E-2</v>
      </c>
    </row>
    <row r="16" spans="1:13" x14ac:dyDescent="0.25">
      <c r="A16" s="7"/>
      <c r="B16" s="2" t="s">
        <v>10</v>
      </c>
      <c r="C16" s="10">
        <v>34188437.559489995</v>
      </c>
      <c r="D16" s="10">
        <v>33988437.559499897</v>
      </c>
      <c r="E16" s="10">
        <v>34721510.720000014</v>
      </c>
      <c r="F16" s="10">
        <v>35407598.090000004</v>
      </c>
      <c r="G16" s="10">
        <v>33674292.329999998</v>
      </c>
      <c r="H16" s="10">
        <v>33654837.259499997</v>
      </c>
      <c r="I16" s="10">
        <v>33005740.729499988</v>
      </c>
      <c r="J16" s="10">
        <v>30693913.990000006</v>
      </c>
      <c r="K16" s="10">
        <f t="shared" si="0"/>
        <v>649096.53000000864</v>
      </c>
      <c r="L16" s="10">
        <f t="shared" si="1"/>
        <v>2311826.7394999824</v>
      </c>
      <c r="M16" s="3">
        <f t="shared" si="2"/>
        <v>1.9286871750264768E-2</v>
      </c>
    </row>
    <row r="17" spans="1:13" x14ac:dyDescent="0.25">
      <c r="A17" s="7"/>
      <c r="B17" s="2" t="s">
        <v>11</v>
      </c>
      <c r="C17" s="10">
        <v>159087620.97148007</v>
      </c>
      <c r="D17" s="10">
        <v>160186980.80216658</v>
      </c>
      <c r="E17" s="10">
        <v>159603457.42999995</v>
      </c>
      <c r="F17" s="10">
        <v>161002674.51000008</v>
      </c>
      <c r="G17" s="10">
        <v>160558429.46999994</v>
      </c>
      <c r="H17" s="10">
        <v>161306998.08216661</v>
      </c>
      <c r="I17" s="10">
        <v>156686494.98716673</v>
      </c>
      <c r="J17" s="10">
        <v>154911451.97500005</v>
      </c>
      <c r="K17" s="10">
        <f t="shared" si="0"/>
        <v>4620503.0949998796</v>
      </c>
      <c r="L17" s="10">
        <f t="shared" si="1"/>
        <v>1775043.0121666789</v>
      </c>
      <c r="M17" s="3">
        <f t="shared" si="2"/>
        <v>2.8644157723685903E-2</v>
      </c>
    </row>
    <row r="18" spans="1:13" x14ac:dyDescent="0.25">
      <c r="A18" s="7"/>
      <c r="B18" s="2" t="s">
        <v>12</v>
      </c>
      <c r="C18" s="10">
        <v>491564920.43482989</v>
      </c>
      <c r="D18" s="10">
        <v>567994153.217682</v>
      </c>
      <c r="E18" s="10">
        <v>596115988.0800004</v>
      </c>
      <c r="F18" s="10">
        <v>632985566.5800004</v>
      </c>
      <c r="G18" s="10">
        <v>626188179.39000022</v>
      </c>
      <c r="H18" s="10">
        <v>620740218.28768158</v>
      </c>
      <c r="I18" s="10">
        <v>372987595.28183359</v>
      </c>
      <c r="J18" s="10">
        <v>334496711.88999993</v>
      </c>
      <c r="K18" s="10">
        <f t="shared" si="0"/>
        <v>247752623.00584799</v>
      </c>
      <c r="L18" s="10">
        <f t="shared" si="1"/>
        <v>38490883.391833663</v>
      </c>
      <c r="M18" s="3">
        <f t="shared" si="2"/>
        <v>0.39912448993441446</v>
      </c>
    </row>
    <row r="19" spans="1:13" x14ac:dyDescent="0.25">
      <c r="A19" s="7"/>
      <c r="B19" s="2" t="s">
        <v>24</v>
      </c>
      <c r="C19" s="10">
        <v>23760907.109630007</v>
      </c>
      <c r="D19" s="10">
        <v>24097032.169333305</v>
      </c>
      <c r="E19" s="10">
        <v>26450130.750000007</v>
      </c>
      <c r="F19" s="10">
        <v>29394243.68</v>
      </c>
      <c r="G19" s="10">
        <v>28377165.390000008</v>
      </c>
      <c r="H19" s="10">
        <v>27310098.829333343</v>
      </c>
      <c r="I19" s="10">
        <v>25661630.269333318</v>
      </c>
      <c r="J19" s="10">
        <v>25326773.370000008</v>
      </c>
      <c r="K19" s="10">
        <f t="shared" si="0"/>
        <v>1648468.5600000247</v>
      </c>
      <c r="L19" s="10">
        <f t="shared" si="1"/>
        <v>334856.89933330938</v>
      </c>
      <c r="M19" s="3">
        <f t="shared" si="2"/>
        <v>6.0361134915756176E-2</v>
      </c>
    </row>
    <row r="20" spans="1:13" s="4" customFormat="1" x14ac:dyDescent="0.25">
      <c r="B20" s="9" t="s">
        <v>28</v>
      </c>
      <c r="C20" s="12">
        <f>SUM(C9:C19)</f>
        <v>820567681.25407302</v>
      </c>
      <c r="D20" s="12">
        <f t="shared" ref="D20:L20" si="3">SUM(D9:D19)</f>
        <v>931722750.4873482</v>
      </c>
      <c r="E20" s="12">
        <f t="shared" ref="E20:H20" si="4">SUM(E9:E19)</f>
        <v>927216812.22000027</v>
      </c>
      <c r="F20" s="12">
        <f t="shared" si="4"/>
        <v>969875209.02000046</v>
      </c>
      <c r="G20" s="12">
        <f t="shared" si="4"/>
        <v>979981651.07000005</v>
      </c>
      <c r="H20" s="12">
        <f t="shared" si="4"/>
        <v>974568689.95734811</v>
      </c>
      <c r="I20" s="12">
        <f t="shared" si="3"/>
        <v>707257903.33950019</v>
      </c>
      <c r="J20" s="12">
        <f t="shared" si="3"/>
        <v>662783899.90799987</v>
      </c>
      <c r="K20" s="12">
        <f t="shared" si="3"/>
        <v>267310786.61784795</v>
      </c>
      <c r="L20" s="12">
        <f t="shared" si="3"/>
        <v>44474003.431500286</v>
      </c>
      <c r="M20" s="13">
        <f t="shared" si="2"/>
        <v>0.27428624515891925</v>
      </c>
    </row>
  </sheetData>
  <mergeCells count="1">
    <mergeCell ref="B7:M7"/>
  </mergeCells>
  <pageMargins left="0.23622047244094491" right="0.23622047244094491" top="0.74803149606299213" bottom="0.74803149606299213" header="0.31496062992125984" footer="0.31496062992125984"/>
  <pageSetup scale="6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N18"/>
  <sheetViews>
    <sheetView topLeftCell="D1" zoomScaleNormal="100" workbookViewId="0">
      <selection activeCell="J9" sqref="J9"/>
    </sheetView>
  </sheetViews>
  <sheetFormatPr baseColWidth="10" defaultRowHeight="15" x14ac:dyDescent="0.25"/>
  <cols>
    <col min="1" max="1" width="1.85546875" style="1" customWidth="1"/>
    <col min="2" max="2" width="10.7109375" style="1" customWidth="1"/>
    <col min="3" max="3" width="48.28515625" style="1" customWidth="1"/>
    <col min="4" max="13" width="16" style="1" customWidth="1"/>
    <col min="14" max="14" width="14.85546875" style="1" customWidth="1"/>
    <col min="15" max="16384" width="11.42578125" style="1"/>
  </cols>
  <sheetData>
    <row r="7" spans="2:14" ht="26.25" customHeight="1" x14ac:dyDescent="0.25">
      <c r="B7" s="16" t="s">
        <v>38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ht="45" x14ac:dyDescent="0.25">
      <c r="B8" s="8" t="s">
        <v>13</v>
      </c>
      <c r="C8" s="8" t="s">
        <v>27</v>
      </c>
      <c r="D8" s="8" t="s">
        <v>1</v>
      </c>
      <c r="E8" s="8" t="s">
        <v>31</v>
      </c>
      <c r="F8" s="8" t="s">
        <v>32</v>
      </c>
      <c r="G8" s="8" t="s">
        <v>33</v>
      </c>
      <c r="H8" s="8" t="s">
        <v>34</v>
      </c>
      <c r="I8" s="8" t="s">
        <v>35</v>
      </c>
      <c r="J8" s="8" t="s">
        <v>5</v>
      </c>
      <c r="K8" s="8" t="s">
        <v>25</v>
      </c>
      <c r="L8" s="8" t="s">
        <v>6</v>
      </c>
      <c r="M8" s="8" t="s">
        <v>26</v>
      </c>
      <c r="N8" s="8" t="s">
        <v>7</v>
      </c>
    </row>
    <row r="9" spans="2:14" x14ac:dyDescent="0.25">
      <c r="B9" s="5">
        <v>1000</v>
      </c>
      <c r="C9" s="6" t="s">
        <v>14</v>
      </c>
      <c r="D9" s="10">
        <v>118296814.69407301</v>
      </c>
      <c r="E9" s="10">
        <v>118296814.6944994</v>
      </c>
      <c r="F9" s="10">
        <v>118296814.69999999</v>
      </c>
      <c r="G9" s="10">
        <v>118296814.69</v>
      </c>
      <c r="H9" s="10">
        <v>118296814.69999997</v>
      </c>
      <c r="I9" s="10">
        <v>118296814.69449998</v>
      </c>
      <c r="J9" s="10">
        <v>117567109.02449995</v>
      </c>
      <c r="K9" s="10">
        <v>111229441.93000004</v>
      </c>
      <c r="L9" s="10">
        <f>I9-J9</f>
        <v>729705.67000003159</v>
      </c>
      <c r="M9" s="10">
        <f>J9-K9</f>
        <v>6337667.0944999158</v>
      </c>
      <c r="N9" s="14">
        <f>L9/I9</f>
        <v>6.1684304170360558E-3</v>
      </c>
    </row>
    <row r="10" spans="2:14" x14ac:dyDescent="0.25">
      <c r="B10" s="5">
        <v>2000</v>
      </c>
      <c r="C10" s="6" t="s">
        <v>15</v>
      </c>
      <c r="D10" s="10">
        <v>87783120.519999966</v>
      </c>
      <c r="E10" s="10">
        <v>84947350.349999964</v>
      </c>
      <c r="F10" s="10">
        <v>82017038.509999961</v>
      </c>
      <c r="G10" s="10">
        <v>80181508.859999985</v>
      </c>
      <c r="H10" s="10">
        <v>73887426.220000029</v>
      </c>
      <c r="I10" s="10">
        <v>73575821.910000026</v>
      </c>
      <c r="J10" s="10">
        <v>59542863.418000005</v>
      </c>
      <c r="K10" s="10">
        <v>59542863.41799999</v>
      </c>
      <c r="L10" s="10">
        <f t="shared" ref="L10:L17" si="0">I10-J10</f>
        <v>14032958.492000021</v>
      </c>
      <c r="M10" s="10">
        <f t="shared" ref="M10:M17" si="1">J10-K10</f>
        <v>0</v>
      </c>
      <c r="N10" s="14">
        <f t="shared" ref="N10:N18" si="2">L10/I10</f>
        <v>0.19072785227143671</v>
      </c>
    </row>
    <row r="11" spans="2:14" x14ac:dyDescent="0.25">
      <c r="B11" s="5">
        <v>3000</v>
      </c>
      <c r="C11" s="6" t="s">
        <v>16</v>
      </c>
      <c r="D11" s="10">
        <v>139719573.10000002</v>
      </c>
      <c r="E11" s="10">
        <v>139715073.10000002</v>
      </c>
      <c r="F11" s="10">
        <v>140708802.23999998</v>
      </c>
      <c r="G11" s="10">
        <v>141305301.63999999</v>
      </c>
      <c r="H11" s="10">
        <v>143604286.50999999</v>
      </c>
      <c r="I11" s="10">
        <v>144883712.47000003</v>
      </c>
      <c r="J11" s="10">
        <v>135702512.2400001</v>
      </c>
      <c r="K11" s="10">
        <v>135702512.23999998</v>
      </c>
      <c r="L11" s="10">
        <f t="shared" si="0"/>
        <v>9181200.2299999297</v>
      </c>
      <c r="M11" s="10">
        <f t="shared" si="1"/>
        <v>0</v>
      </c>
      <c r="N11" s="14">
        <f t="shared" si="2"/>
        <v>6.3369443490074923E-2</v>
      </c>
    </row>
    <row r="12" spans="2:14" x14ac:dyDescent="0.25">
      <c r="B12" s="5">
        <v>4000</v>
      </c>
      <c r="C12" s="6" t="s">
        <v>17</v>
      </c>
      <c r="D12" s="10">
        <v>746418.09999999986</v>
      </c>
      <c r="E12" s="10">
        <v>746418.09999999986</v>
      </c>
      <c r="F12" s="10">
        <v>1997418.1</v>
      </c>
      <c r="G12" s="10">
        <v>1997418.1</v>
      </c>
      <c r="H12" s="10">
        <v>1975088.1</v>
      </c>
      <c r="I12" s="10">
        <v>1975088.1</v>
      </c>
      <c r="J12" s="10">
        <v>1899670</v>
      </c>
      <c r="K12" s="10">
        <v>1899670</v>
      </c>
      <c r="L12" s="10">
        <f t="shared" si="0"/>
        <v>75418.100000000093</v>
      </c>
      <c r="M12" s="10">
        <f t="shared" si="1"/>
        <v>0</v>
      </c>
      <c r="N12" s="14">
        <f t="shared" si="2"/>
        <v>3.8184676420256941E-2</v>
      </c>
    </row>
    <row r="13" spans="2:14" x14ac:dyDescent="0.25">
      <c r="B13" s="5">
        <v>5000</v>
      </c>
      <c r="C13" s="6" t="s">
        <v>18</v>
      </c>
      <c r="D13" s="10">
        <v>29971180.350000001</v>
      </c>
      <c r="E13" s="10">
        <v>40552338.950000003</v>
      </c>
      <c r="F13" s="10">
        <v>37699365.75</v>
      </c>
      <c r="G13" s="10">
        <v>43512853.600000001</v>
      </c>
      <c r="H13" s="10">
        <v>40404927.5</v>
      </c>
      <c r="I13" s="10">
        <v>42682182.219999999</v>
      </c>
      <c r="J13" s="10">
        <v>28247627.43999999</v>
      </c>
      <c r="K13" s="10">
        <v>28247627.440000001</v>
      </c>
      <c r="L13" s="10">
        <f t="shared" si="0"/>
        <v>14434554.780000009</v>
      </c>
      <c r="M13" s="10">
        <f t="shared" si="1"/>
        <v>0</v>
      </c>
      <c r="N13" s="14">
        <f t="shared" si="2"/>
        <v>0.33818689741773023</v>
      </c>
    </row>
    <row r="14" spans="2:14" x14ac:dyDescent="0.25">
      <c r="B14" s="5">
        <v>6000</v>
      </c>
      <c r="C14" s="6" t="s">
        <v>19</v>
      </c>
      <c r="D14" s="10">
        <v>391187926.04999995</v>
      </c>
      <c r="E14" s="10">
        <v>357709284.73000014</v>
      </c>
      <c r="F14" s="10">
        <v>345351494.0200001</v>
      </c>
      <c r="G14" s="10">
        <v>348904584.42000014</v>
      </c>
      <c r="H14" s="10">
        <v>343528141.62</v>
      </c>
      <c r="I14" s="10">
        <v>334093358.15999997</v>
      </c>
      <c r="J14" s="10">
        <v>304372729.4970001</v>
      </c>
      <c r="K14" s="10">
        <v>266236393.15999997</v>
      </c>
      <c r="L14" s="10">
        <f t="shared" si="0"/>
        <v>29720628.662999868</v>
      </c>
      <c r="M14" s="10">
        <f t="shared" si="1"/>
        <v>38136336.337000132</v>
      </c>
      <c r="N14" s="14">
        <f t="shared" si="2"/>
        <v>8.8959052723120657E-2</v>
      </c>
    </row>
    <row r="15" spans="2:14" x14ac:dyDescent="0.25">
      <c r="B15" s="5">
        <v>7000</v>
      </c>
      <c r="C15" s="6" t="s">
        <v>20</v>
      </c>
      <c r="D15" s="10">
        <v>52862648.439999998</v>
      </c>
      <c r="E15" s="10">
        <v>171997171.26000002</v>
      </c>
      <c r="F15" s="10">
        <v>183007579.60000002</v>
      </c>
      <c r="G15" s="10">
        <v>217538428.41</v>
      </c>
      <c r="H15" s="10">
        <v>249294706.65999997</v>
      </c>
      <c r="I15" s="10">
        <v>250071452.64284801</v>
      </c>
      <c r="J15" s="10">
        <v>59693431.260000005</v>
      </c>
      <c r="K15" s="10">
        <v>59693431.260000005</v>
      </c>
      <c r="L15" s="10">
        <f t="shared" si="0"/>
        <v>190378021.38284802</v>
      </c>
      <c r="M15" s="10">
        <f t="shared" si="1"/>
        <v>0</v>
      </c>
      <c r="N15" s="14">
        <f t="shared" si="2"/>
        <v>0.761294499515488</v>
      </c>
    </row>
    <row r="16" spans="2:14" x14ac:dyDescent="0.25">
      <c r="B16" s="5">
        <v>8000</v>
      </c>
      <c r="C16" s="6" t="s">
        <v>21</v>
      </c>
      <c r="D16" s="10">
        <v>0</v>
      </c>
      <c r="E16" s="10">
        <v>17758299.302848</v>
      </c>
      <c r="F16" s="10">
        <v>18138299.300000001</v>
      </c>
      <c r="G16" s="10">
        <v>18138299.300000001</v>
      </c>
      <c r="H16" s="10">
        <v>8990259.7600000016</v>
      </c>
      <c r="I16" s="10">
        <v>8990259.7600000016</v>
      </c>
      <c r="J16" s="10">
        <v>231960.46</v>
      </c>
      <c r="K16" s="10">
        <v>231960.46</v>
      </c>
      <c r="L16" s="10">
        <f t="shared" si="0"/>
        <v>8758299.3000000007</v>
      </c>
      <c r="M16" s="10">
        <f t="shared" si="1"/>
        <v>0</v>
      </c>
      <c r="N16" s="14">
        <f t="shared" si="2"/>
        <v>0.97419869211876908</v>
      </c>
    </row>
    <row r="17" spans="2:14" x14ac:dyDescent="0.25">
      <c r="B17" s="5">
        <v>9000</v>
      </c>
      <c r="C17" s="6" t="s">
        <v>22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  <c r="M17" s="10">
        <f t="shared" si="1"/>
        <v>0</v>
      </c>
      <c r="N17" s="14">
        <v>0</v>
      </c>
    </row>
    <row r="18" spans="2:14" s="4" customFormat="1" x14ac:dyDescent="0.25">
      <c r="B18" s="17" t="s">
        <v>28</v>
      </c>
      <c r="C18" s="18"/>
      <c r="D18" s="11">
        <f>SUM(D9:D17)</f>
        <v>820567681.2540729</v>
      </c>
      <c r="E18" s="11">
        <f t="shared" ref="E18:I18" si="3">SUM(E9:E17)</f>
        <v>931722750.48734748</v>
      </c>
      <c r="F18" s="11">
        <f t="shared" si="3"/>
        <v>927216812.22000003</v>
      </c>
      <c r="G18" s="11">
        <f t="shared" si="3"/>
        <v>969875209.0200001</v>
      </c>
      <c r="H18" s="11">
        <f t="shared" si="3"/>
        <v>979981651.07000005</v>
      </c>
      <c r="I18" s="11">
        <f t="shared" si="3"/>
        <v>974568689.95734799</v>
      </c>
      <c r="J18" s="11">
        <f t="shared" ref="J18:K18" si="4">SUM(J9:J17)</f>
        <v>707257903.33950019</v>
      </c>
      <c r="K18" s="11">
        <f t="shared" si="4"/>
        <v>662783899.90799999</v>
      </c>
      <c r="L18" s="11">
        <f>SUM(L9:L17)</f>
        <v>267310786.61784789</v>
      </c>
      <c r="M18" s="11">
        <f>SUM(M9:M17)</f>
        <v>44474003.431500047</v>
      </c>
      <c r="N18" s="15">
        <f t="shared" si="2"/>
        <v>0.27428624515891925</v>
      </c>
    </row>
  </sheetData>
  <mergeCells count="2">
    <mergeCell ref="B7:N7"/>
    <mergeCell ref="B18:C18"/>
  </mergeCells>
  <pageMargins left="0.23622047244094491" right="0.23622047244094491" top="0.74803149606299213" bottom="0.74803149606299213" header="0.31496062992125984" footer="0.31496062992125984"/>
  <pageSetup scale="79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EAP</vt:lpstr>
      <vt:lpstr>CAPITULO</vt:lpstr>
      <vt:lpstr>CAPITULO!Área_de_impresión</vt:lpstr>
      <vt:lpstr>EAP!Área_de_impresión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Salvador Manuel Lopez Castillo</cp:lastModifiedBy>
  <cp:lastPrinted>2021-01-18T18:50:11Z</cp:lastPrinted>
  <dcterms:created xsi:type="dcterms:W3CDTF">2013-07-11T21:00:59Z</dcterms:created>
  <dcterms:modified xsi:type="dcterms:W3CDTF">2021-01-18T20:30:29Z</dcterms:modified>
</cp:coreProperties>
</file>