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8_Licitaciones\2023\SOPORTE\ADQUISICIONES\SEGUNDO SEMESTRE\"/>
    </mc:Choice>
  </mc:AlternateContent>
  <bookViews>
    <workbookView xWindow="-12" yWindow="-12" windowWidth="9492" windowHeight="7992"/>
  </bookViews>
  <sheets>
    <sheet name="APERTURA 310323" sheetId="18" r:id="rId1"/>
  </sheets>
  <definedNames>
    <definedName name="_xlnm.Print_Area" localSheetId="0">'APERTURA 310323'!$A$1:$O$29</definedName>
  </definedNames>
  <calcPr calcId="162913"/>
</workbook>
</file>

<file path=xl/calcChain.xml><?xml version="1.0" encoding="utf-8"?>
<calcChain xmlns="http://schemas.openxmlformats.org/spreadsheetml/2006/main">
  <c r="H11" i="18" l="1"/>
  <c r="H12" i="18" s="1"/>
  <c r="H13" i="18" s="1"/>
  <c r="E11" i="18"/>
  <c r="E12" i="18" s="1"/>
  <c r="E13" i="18" s="1"/>
  <c r="M10" i="18"/>
  <c r="K11" i="18" s="1"/>
  <c r="J10" i="18"/>
  <c r="G10" i="18"/>
  <c r="K12" i="18" l="1"/>
  <c r="K13" i="18"/>
  <c r="N10" i="18"/>
</calcChain>
</file>

<file path=xl/sharedStrings.xml><?xml version="1.0" encoding="utf-8"?>
<sst xmlns="http://schemas.openxmlformats.org/spreadsheetml/2006/main" count="53" uniqueCount="45">
  <si>
    <t>JUNTA DE AGUA POTABLE, DRENAJE, ALCANTARILLADO Y SANEAMIENTO DEL MUNICIPIO DE IRAPUATO, GTO.</t>
  </si>
  <si>
    <t>PARTIDA</t>
  </si>
  <si>
    <t>CANT.</t>
  </si>
  <si>
    <t xml:space="preserve">UNIDAD </t>
  </si>
  <si>
    <t xml:space="preserve">DESCRIPCION </t>
  </si>
  <si>
    <t>BASE DE PRECIO NO ACEPTABLE ANTES DE IVA</t>
  </si>
  <si>
    <t xml:space="preserve">P. UNITARIO </t>
  </si>
  <si>
    <t xml:space="preserve">IMPORTE </t>
  </si>
  <si>
    <t xml:space="preserve">SUBTOTAL </t>
  </si>
  <si>
    <t xml:space="preserve">TOTAL </t>
  </si>
  <si>
    <t xml:space="preserve">TIEMPO DE ENTREGA </t>
  </si>
  <si>
    <t xml:space="preserve">CONDICIONES DE PAGO </t>
  </si>
  <si>
    <t xml:space="preserve">GARANTIA </t>
  </si>
  <si>
    <t xml:space="preserve">VIGENCIA DE LA COTIZACION </t>
  </si>
  <si>
    <t xml:space="preserve">FECHA DE COTIZACION </t>
  </si>
  <si>
    <t xml:space="preserve">IVA </t>
  </si>
  <si>
    <t>MARCA</t>
  </si>
  <si>
    <t>P. UNITARIO</t>
  </si>
  <si>
    <t>IMPORTE</t>
  </si>
  <si>
    <t xml:space="preserve">BASE DE PRECIO HISTORICO ANTES DE IVA </t>
  </si>
  <si>
    <t>NO MENCIONA</t>
  </si>
  <si>
    <t>DIRECCIÓN DE ADQUISICIONES Y CONTROL PATRIMONIAL</t>
  </si>
  <si>
    <t>PIEZA</t>
  </si>
  <si>
    <t>QUERETARO</t>
  </si>
  <si>
    <t xml:space="preserve">SURO, S.A. DE C.V. </t>
  </si>
  <si>
    <t>FECHA: 31/03/2023</t>
  </si>
  <si>
    <t>REQUISICIÓN: 50880</t>
  </si>
  <si>
    <r>
      <t xml:space="preserve">RECURSO DISPONIBLE: </t>
    </r>
    <r>
      <rPr>
        <b/>
        <sz val="16"/>
        <color rgb="FFFF0000"/>
        <rFont val="Arial"/>
        <family val="2"/>
      </rPr>
      <t xml:space="preserve"> </t>
    </r>
    <r>
      <rPr>
        <b/>
        <sz val="16"/>
        <rFont val="Arial"/>
        <family val="2"/>
      </rPr>
      <t>$ 2,100,000.00</t>
    </r>
    <r>
      <rPr>
        <b/>
        <sz val="16"/>
        <color indexed="8"/>
        <rFont val="Arial"/>
        <family val="2"/>
      </rPr>
      <t xml:space="preserve">
</t>
    </r>
  </si>
  <si>
    <t>CODIGO PROGRAMATICO: 1400320-2.2.3-31120-GO120-OP73-5621</t>
  </si>
  <si>
    <t>CILINDRO PARA GAS CLORO 68 KG.</t>
  </si>
  <si>
    <t>FERROGEN S.A. DE C.V.</t>
  </si>
  <si>
    <t xml:space="preserve">NORRIS </t>
  </si>
  <si>
    <t>50 % ANTICIPO</t>
  </si>
  <si>
    <t>VIGENCIA PRECIO SUJETO A CAMBIO SIN PREVIO AVISO</t>
  </si>
  <si>
    <t xml:space="preserve">NO MENCIONA </t>
  </si>
  <si>
    <t>16 A 18 SEMANAS</t>
  </si>
  <si>
    <t>NORRIS</t>
  </si>
  <si>
    <t>IRAPUATO</t>
  </si>
  <si>
    <t>SALAMANCA,GTO.</t>
  </si>
  <si>
    <t>14 A 16 SEMANAS</t>
  </si>
  <si>
    <t>30 DIAS DESPUES DE LA ENTREGA</t>
  </si>
  <si>
    <t xml:space="preserve">INGENIERÍA Y DESARROLLO DEL AGUA S.A. DE C.V. </t>
  </si>
  <si>
    <t xml:space="preserve">20 DIAS </t>
  </si>
  <si>
    <t xml:space="preserve">30 DIAS </t>
  </si>
  <si>
    <t>TABLA COMPARATIVA DE ASPECTOS ECONÓMICOS PARA LA ADQUISICIÓN DE CILINDROS PARA LA APLICACIÓN DE GAS CLORO SOLICITADO POR LA GERENCIA DE OPERACIÓN Y MANTENIMIENTO DE JAPAMI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</si>
</sst>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&quot;$&quot;* #,##0.000_-;\-&quot;$&quot;* #,##0.00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20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6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1"/>
      <color theme="1"/>
      <name val="Arial"/>
      <family val="2"/>
    </font>
    <font>
      <b/>
      <sz val="2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2" fillId="0" borderId="0"/>
    <xf numFmtId="0" fontId="1" fillId="0" borderId="0"/>
  </cellStyleXfs>
  <cellXfs count="82">
    <xf numFmtId="0" fontId="0" fillId="0" borderId="0" xfId="0"/>
    <xf numFmtId="0" fontId="8" fillId="0" borderId="0" xfId="0" applyFont="1"/>
    <xf numFmtId="0" fontId="9" fillId="0" borderId="0" xfId="0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10" fillId="0" borderId="0" xfId="0" applyFont="1"/>
    <xf numFmtId="44" fontId="0" fillId="0" borderId="0" xfId="0" applyNumberFormat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vertical="center"/>
    </xf>
    <xf numFmtId="0" fontId="13" fillId="0" borderId="0" xfId="0" applyFont="1"/>
    <xf numFmtId="0" fontId="11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4" fontId="16" fillId="0" borderId="0" xfId="0" applyNumberFormat="1" applyFont="1" applyBorder="1" applyAlignment="1">
      <alignment horizontal="center" vertical="center" wrapText="1"/>
    </xf>
    <xf numFmtId="44" fontId="11" fillId="0" borderId="6" xfId="0" applyNumberFormat="1" applyFont="1" applyFill="1" applyBorder="1" applyAlignment="1">
      <alignment horizontal="center" vertical="center" wrapText="1"/>
    </xf>
    <xf numFmtId="44" fontId="17" fillId="0" borderId="0" xfId="1" applyFont="1" applyBorder="1" applyAlignment="1">
      <alignment vertical="center"/>
    </xf>
    <xf numFmtId="44" fontId="8" fillId="0" borderId="0" xfId="0" applyNumberFormat="1" applyFont="1"/>
    <xf numFmtId="0" fontId="18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8" fillId="0" borderId="0" xfId="0" applyNumberFormat="1" applyFont="1"/>
    <xf numFmtId="164" fontId="0" fillId="0" borderId="0" xfId="0" applyNumberFormat="1" applyAlignment="1">
      <alignment wrapText="1"/>
    </xf>
    <xf numFmtId="44" fontId="25" fillId="0" borderId="3" xfId="0" applyNumberFormat="1" applyFont="1" applyBorder="1" applyAlignment="1">
      <alignment horizontal="center" vertical="center" wrapText="1"/>
    </xf>
    <xf numFmtId="44" fontId="27" fillId="0" borderId="1" xfId="0" applyNumberFormat="1" applyFont="1" applyFill="1" applyBorder="1" applyAlignment="1">
      <alignment horizontal="center" vertical="center" wrapText="1"/>
    </xf>
    <xf numFmtId="44" fontId="27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4" fontId="8" fillId="0" borderId="0" xfId="1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44" fontId="28" fillId="0" borderId="0" xfId="0" applyNumberFormat="1" applyFont="1" applyAlignment="1">
      <alignment horizontal="center" vertical="center" wrapText="1"/>
    </xf>
    <xf numFmtId="44" fontId="17" fillId="0" borderId="1" xfId="0" applyNumberFormat="1" applyFont="1" applyFill="1" applyBorder="1" applyAlignment="1">
      <alignment horizontal="center" vertical="center" wrapText="1"/>
    </xf>
    <xf numFmtId="44" fontId="29" fillId="0" borderId="6" xfId="0" applyNumberFormat="1" applyFont="1" applyBorder="1" applyAlignment="1">
      <alignment vertical="center" wrapText="1"/>
    </xf>
    <xf numFmtId="0" fontId="10" fillId="0" borderId="7" xfId="0" applyFont="1" applyBorder="1"/>
    <xf numFmtId="0" fontId="0" fillId="0" borderId="8" xfId="0" applyBorder="1"/>
    <xf numFmtId="44" fontId="17" fillId="0" borderId="6" xfId="0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horizontal="left" vertical="center" wrapText="1"/>
    </xf>
    <xf numFmtId="0" fontId="3" fillId="0" borderId="3" xfId="2" applyNumberFormat="1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44" fontId="16" fillId="0" borderId="7" xfId="0" applyNumberFormat="1" applyFont="1" applyFill="1" applyBorder="1" applyAlignment="1">
      <alignment horizontal="center" vertical="center"/>
    </xf>
    <xf numFmtId="44" fontId="16" fillId="0" borderId="8" xfId="0" applyNumberFormat="1" applyFont="1" applyFill="1" applyBorder="1" applyAlignment="1">
      <alignment horizontal="center" vertical="center"/>
    </xf>
    <xf numFmtId="44" fontId="16" fillId="0" borderId="6" xfId="0" applyNumberFormat="1" applyFont="1" applyFill="1" applyBorder="1" applyAlignment="1">
      <alignment horizontal="center" vertical="center"/>
    </xf>
    <xf numFmtId="44" fontId="21" fillId="0" borderId="0" xfId="0" applyNumberFormat="1" applyFont="1" applyFill="1" applyBorder="1" applyAlignment="1">
      <alignment horizontal="center" vertical="center"/>
    </xf>
    <xf numFmtId="44" fontId="16" fillId="0" borderId="7" xfId="1" applyFont="1" applyFill="1" applyBorder="1" applyAlignment="1">
      <alignment horizontal="center" vertical="center"/>
    </xf>
    <xf numFmtId="44" fontId="16" fillId="0" borderId="8" xfId="1" applyFont="1" applyFill="1" applyBorder="1" applyAlignment="1">
      <alignment horizontal="center" vertical="center"/>
    </xf>
    <xf numFmtId="44" fontId="16" fillId="0" borderId="6" xfId="1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15" fontId="17" fillId="0" borderId="7" xfId="0" applyNumberFormat="1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33944</xdr:colOff>
      <xdr:row>21</xdr:row>
      <xdr:rowOff>43050</xdr:rowOff>
    </xdr:from>
    <xdr:to>
      <xdr:col>9</xdr:col>
      <xdr:colOff>928254</xdr:colOff>
      <xdr:row>26</xdr:row>
      <xdr:rowOff>159376</xdr:rowOff>
    </xdr:to>
    <xdr:sp macro="" textlink="">
      <xdr:nvSpPr>
        <xdr:cNvPr id="2" name="10 CuadroTexto"/>
        <xdr:cNvSpPr txBox="1"/>
      </xdr:nvSpPr>
      <xdr:spPr>
        <a:xfrm>
          <a:off x="6767253" y="17181123"/>
          <a:ext cx="7572201" cy="10168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600" b="1">
              <a:latin typeface="Arial" pitchFamily="34" charset="0"/>
              <a:cs typeface="Arial" pitchFamily="34" charset="0"/>
            </a:rPr>
            <a:t>ELABORÓ</a:t>
          </a:r>
        </a:p>
        <a:p>
          <a:pPr algn="ctr"/>
          <a:r>
            <a:rPr lang="es-ES" sz="1600" b="1">
              <a:latin typeface="Arial" pitchFamily="34" charset="0"/>
              <a:cs typeface="Arial" pitchFamily="34" charset="0"/>
            </a:rPr>
            <a:t>JERÓNIMO NIETO MARTÍNEZ </a:t>
          </a:r>
        </a:p>
        <a:p>
          <a:pPr algn="ctr"/>
          <a:r>
            <a:rPr lang="es-ES" sz="1600" b="1" baseline="0">
              <a:latin typeface="Arial" pitchFamily="34" charset="0"/>
              <a:cs typeface="Arial" pitchFamily="34" charset="0"/>
            </a:rPr>
            <a:t>DIRECTOR DE ADQUISICIONES Y CONTROL PATRIMONIAL   </a:t>
          </a:r>
          <a:r>
            <a:rPr lang="es-ES" sz="2000" b="1" baseline="0">
              <a:latin typeface="Arial" pitchFamily="34" charset="0"/>
              <a:cs typeface="Arial" pitchFamily="34" charset="0"/>
            </a:rPr>
            <a:t>     </a:t>
          </a:r>
          <a:endParaRPr lang="es-ES" sz="2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167640</xdr:colOff>
      <xdr:row>0</xdr:row>
      <xdr:rowOff>190500</xdr:rowOff>
    </xdr:from>
    <xdr:to>
      <xdr:col>1</xdr:col>
      <xdr:colOff>944880</xdr:colOff>
      <xdr:row>1</xdr:row>
      <xdr:rowOff>30480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" r="41071" b="-5910"/>
        <a:stretch>
          <a:fillRect/>
        </a:stretch>
      </xdr:blipFill>
      <xdr:spPr bwMode="auto">
        <a:xfrm>
          <a:off x="167640" y="190500"/>
          <a:ext cx="14173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tabSelected="1" zoomScale="55" zoomScaleNormal="55" zoomScaleSheetLayoutView="40" workbookViewId="0">
      <selection activeCell="N10" sqref="N10"/>
    </sheetView>
  </sheetViews>
  <sheetFormatPr baseColWidth="10" defaultRowHeight="14.4" x14ac:dyDescent="0.3"/>
  <cols>
    <col min="1" max="1" width="9.33203125" customWidth="1"/>
    <col min="2" max="2" width="17.6640625" customWidth="1"/>
    <col min="3" max="3" width="11.6640625" customWidth="1"/>
    <col min="4" max="4" width="44.44140625" customWidth="1"/>
    <col min="5" max="5" width="15.109375" customWidth="1"/>
    <col min="6" max="6" width="25.33203125" customWidth="1"/>
    <col min="7" max="7" width="26.44140625" customWidth="1"/>
    <col min="8" max="8" width="20.109375" customWidth="1"/>
    <col min="9" max="9" width="25.44140625" customWidth="1"/>
    <col min="10" max="10" width="25.109375" bestFit="1" customWidth="1"/>
    <col min="11" max="11" width="18.33203125" customWidth="1"/>
    <col min="12" max="12" width="23.5546875" customWidth="1"/>
    <col min="13" max="13" width="25.77734375" customWidth="1"/>
    <col min="14" max="14" width="24.88671875" customWidth="1"/>
    <col min="15" max="15" width="20.21875" customWidth="1"/>
    <col min="16" max="21" width="26.88671875" customWidth="1"/>
    <col min="22" max="23" width="23.33203125" customWidth="1"/>
    <col min="24" max="24" width="22.44140625" customWidth="1"/>
    <col min="25" max="25" width="23.109375" customWidth="1"/>
    <col min="26" max="26" width="17.6640625" customWidth="1"/>
  </cols>
  <sheetData>
    <row r="1" spans="1:19" ht="76.5" customHeigh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9" ht="39.75" customHeight="1" x14ac:dyDescent="0.45">
      <c r="A2" s="10" t="s">
        <v>21</v>
      </c>
      <c r="B2" s="11"/>
      <c r="C2" s="10"/>
      <c r="D2" s="10"/>
      <c r="E2" s="2"/>
      <c r="F2" s="3"/>
      <c r="G2" s="2"/>
      <c r="H2" s="2"/>
      <c r="I2" s="2"/>
      <c r="J2" s="2"/>
      <c r="K2" s="4"/>
      <c r="L2" s="4"/>
      <c r="M2" s="4"/>
      <c r="N2" s="1"/>
    </row>
    <row r="3" spans="1:19" ht="39.75" customHeight="1" x14ac:dyDescent="0.4">
      <c r="A3" s="10" t="s">
        <v>28</v>
      </c>
      <c r="B3" s="11"/>
      <c r="C3" s="10"/>
      <c r="D3" s="10"/>
      <c r="E3" s="2"/>
      <c r="F3" s="3"/>
      <c r="G3" s="3"/>
      <c r="H3" s="3"/>
      <c r="I3" s="3"/>
      <c r="J3" s="3"/>
      <c r="N3" s="23" t="s">
        <v>25</v>
      </c>
    </row>
    <row r="4" spans="1:19" ht="39.75" customHeight="1" x14ac:dyDescent="0.3">
      <c r="A4" s="39" t="s">
        <v>26</v>
      </c>
      <c r="B4" s="39"/>
      <c r="C4" s="39"/>
      <c r="D4" s="10"/>
      <c r="E4" s="2"/>
      <c r="F4" s="3"/>
      <c r="G4" s="3"/>
      <c r="H4" s="3"/>
      <c r="I4" s="3"/>
      <c r="J4" s="3"/>
      <c r="N4" s="23"/>
    </row>
    <row r="5" spans="1:19" ht="39.75" customHeight="1" x14ac:dyDescent="0.45">
      <c r="A5" s="40" t="s">
        <v>27</v>
      </c>
      <c r="B5" s="40"/>
      <c r="C5" s="40"/>
      <c r="D5" s="40"/>
      <c r="E5" s="6"/>
      <c r="F5" s="3"/>
      <c r="G5" s="3"/>
      <c r="H5" s="3"/>
      <c r="I5" s="3"/>
      <c r="J5" s="3"/>
      <c r="K5" s="3"/>
      <c r="L5" s="3"/>
      <c r="M5" s="3"/>
      <c r="N5" s="1"/>
    </row>
    <row r="6" spans="1:19" ht="93.75" customHeight="1" x14ac:dyDescent="0.3">
      <c r="A6" s="41" t="s">
        <v>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9" ht="25.5" customHeight="1" x14ac:dyDescent="0.4">
      <c r="A7" s="5"/>
      <c r="B7" s="5"/>
      <c r="C7" s="5"/>
      <c r="D7" s="5"/>
      <c r="E7" s="42" t="s">
        <v>38</v>
      </c>
      <c r="F7" s="42"/>
      <c r="G7" s="42"/>
      <c r="H7" s="42" t="s">
        <v>23</v>
      </c>
      <c r="I7" s="42"/>
      <c r="J7" s="42"/>
      <c r="K7" s="43" t="s">
        <v>37</v>
      </c>
      <c r="L7" s="44"/>
      <c r="M7" s="45"/>
      <c r="N7" s="35"/>
      <c r="O7" s="36"/>
    </row>
    <row r="8" spans="1:19" ht="126.75" customHeight="1" x14ac:dyDescent="0.3">
      <c r="A8" s="61" t="s">
        <v>1</v>
      </c>
      <c r="B8" s="62" t="s">
        <v>2</v>
      </c>
      <c r="C8" s="62" t="s">
        <v>3</v>
      </c>
      <c r="D8" s="49" t="s">
        <v>4</v>
      </c>
      <c r="E8" s="65" t="s">
        <v>30</v>
      </c>
      <c r="F8" s="66"/>
      <c r="G8" s="67"/>
      <c r="H8" s="65" t="s">
        <v>24</v>
      </c>
      <c r="I8" s="66"/>
      <c r="J8" s="67"/>
      <c r="K8" s="46" t="s">
        <v>41</v>
      </c>
      <c r="L8" s="47"/>
      <c r="M8" s="48"/>
      <c r="N8" s="49" t="s">
        <v>5</v>
      </c>
      <c r="O8" s="51" t="s">
        <v>19</v>
      </c>
      <c r="Q8" s="6"/>
      <c r="R8" s="6"/>
    </row>
    <row r="9" spans="1:19" ht="68.25" customHeight="1" x14ac:dyDescent="0.3">
      <c r="A9" s="61"/>
      <c r="B9" s="63"/>
      <c r="C9" s="63"/>
      <c r="D9" s="64"/>
      <c r="E9" s="9" t="s">
        <v>16</v>
      </c>
      <c r="F9" s="9" t="s">
        <v>6</v>
      </c>
      <c r="G9" s="9" t="s">
        <v>7</v>
      </c>
      <c r="H9" s="9" t="s">
        <v>16</v>
      </c>
      <c r="I9" s="9" t="s">
        <v>6</v>
      </c>
      <c r="J9" s="9" t="s">
        <v>7</v>
      </c>
      <c r="K9" s="22" t="s">
        <v>16</v>
      </c>
      <c r="L9" s="22" t="s">
        <v>17</v>
      </c>
      <c r="M9" s="22" t="s">
        <v>18</v>
      </c>
      <c r="N9" s="50"/>
      <c r="O9" s="51"/>
    </row>
    <row r="10" spans="1:19" ht="93" customHeight="1" thickBot="1" x14ac:dyDescent="0.35">
      <c r="A10" s="14">
        <v>1</v>
      </c>
      <c r="B10" s="15">
        <v>60</v>
      </c>
      <c r="C10" s="12" t="s">
        <v>22</v>
      </c>
      <c r="D10" s="13" t="s">
        <v>29</v>
      </c>
      <c r="E10" s="9" t="s">
        <v>31</v>
      </c>
      <c r="F10" s="27">
        <v>24005.42</v>
      </c>
      <c r="G10" s="33">
        <f>F10*B10</f>
        <v>1440325.2</v>
      </c>
      <c r="H10" s="21" t="s">
        <v>36</v>
      </c>
      <c r="I10" s="27">
        <v>29000</v>
      </c>
      <c r="J10" s="33">
        <f>I10*B10</f>
        <v>1740000</v>
      </c>
      <c r="K10" s="18" t="s">
        <v>36</v>
      </c>
      <c r="L10" s="28">
        <v>25000</v>
      </c>
      <c r="M10" s="37">
        <f>L10*B10</f>
        <v>1500000</v>
      </c>
      <c r="N10" s="34">
        <f>K11*1.1</f>
        <v>1650000.0000000002</v>
      </c>
      <c r="O10" s="26">
        <v>14995</v>
      </c>
    </row>
    <row r="11" spans="1:19" s="1" customFormat="1" ht="52.5" customHeight="1" x14ac:dyDescent="0.45">
      <c r="A11" s="52" t="s">
        <v>8</v>
      </c>
      <c r="B11" s="52"/>
      <c r="C11" s="52"/>
      <c r="D11" s="53"/>
      <c r="E11" s="54">
        <f>SUM(G10:G10)</f>
        <v>1440325.2</v>
      </c>
      <c r="F11" s="55"/>
      <c r="G11" s="56"/>
      <c r="H11" s="54">
        <f>SUM(J10:J10)</f>
        <v>1740000</v>
      </c>
      <c r="I11" s="55"/>
      <c r="J11" s="56"/>
      <c r="K11" s="54">
        <f>SUM(M10:M10)</f>
        <v>1500000</v>
      </c>
      <c r="L11" s="55"/>
      <c r="M11" s="56"/>
      <c r="N11" s="57"/>
      <c r="O11" s="19"/>
      <c r="P11" s="20"/>
      <c r="Q11" s="19"/>
      <c r="S11" s="20"/>
    </row>
    <row r="12" spans="1:19" s="1" customFormat="1" ht="52.5" customHeight="1" x14ac:dyDescent="0.45">
      <c r="A12" s="52" t="s">
        <v>15</v>
      </c>
      <c r="B12" s="52"/>
      <c r="C12" s="52"/>
      <c r="D12" s="53"/>
      <c r="E12" s="58">
        <f>E11*0.16</f>
        <v>230452.03200000001</v>
      </c>
      <c r="F12" s="59"/>
      <c r="G12" s="60"/>
      <c r="H12" s="58">
        <f>H11*0.16</f>
        <v>278400</v>
      </c>
      <c r="I12" s="59"/>
      <c r="J12" s="60"/>
      <c r="K12" s="58">
        <f>K11*0.16</f>
        <v>240000</v>
      </c>
      <c r="L12" s="59"/>
      <c r="M12" s="60"/>
      <c r="N12" s="57"/>
      <c r="P12" s="20"/>
      <c r="Q12" s="20"/>
      <c r="S12" s="20"/>
    </row>
    <row r="13" spans="1:19" s="1" customFormat="1" ht="52.5" customHeight="1" x14ac:dyDescent="0.45">
      <c r="A13" s="52" t="s">
        <v>9</v>
      </c>
      <c r="B13" s="52"/>
      <c r="C13" s="52"/>
      <c r="D13" s="53"/>
      <c r="E13" s="58">
        <f>E11+E12</f>
        <v>1670777.2319999998</v>
      </c>
      <c r="F13" s="59"/>
      <c r="G13" s="60"/>
      <c r="H13" s="58">
        <f>H11+H12</f>
        <v>2018400</v>
      </c>
      <c r="I13" s="59"/>
      <c r="J13" s="60"/>
      <c r="K13" s="58">
        <f>K11+K12</f>
        <v>1740000</v>
      </c>
      <c r="L13" s="59"/>
      <c r="M13" s="60"/>
      <c r="N13" s="57"/>
      <c r="O13" s="19"/>
      <c r="P13" s="24"/>
      <c r="Q13" s="20"/>
      <c r="S13" s="20"/>
    </row>
    <row r="14" spans="1:19" s="7" customFormat="1" ht="79.5" customHeight="1" x14ac:dyDescent="0.3">
      <c r="A14" s="68" t="s">
        <v>10</v>
      </c>
      <c r="B14" s="69"/>
      <c r="C14" s="69"/>
      <c r="D14" s="70"/>
      <c r="E14" s="71" t="s">
        <v>35</v>
      </c>
      <c r="F14" s="72"/>
      <c r="G14" s="73"/>
      <c r="H14" s="71" t="s">
        <v>39</v>
      </c>
      <c r="I14" s="72"/>
      <c r="J14" s="73"/>
      <c r="K14" s="71" t="s">
        <v>39</v>
      </c>
      <c r="L14" s="72"/>
      <c r="M14" s="73"/>
      <c r="N14" s="8"/>
      <c r="P14" s="25"/>
      <c r="Q14" s="29"/>
      <c r="R14" s="29"/>
    </row>
    <row r="15" spans="1:19" s="7" customFormat="1" ht="123" customHeight="1" x14ac:dyDescent="0.3">
      <c r="A15" s="74" t="s">
        <v>11</v>
      </c>
      <c r="B15" s="75"/>
      <c r="C15" s="75"/>
      <c r="D15" s="76"/>
      <c r="E15" s="71" t="s">
        <v>32</v>
      </c>
      <c r="F15" s="72"/>
      <c r="G15" s="73"/>
      <c r="H15" s="71" t="s">
        <v>42</v>
      </c>
      <c r="I15" s="72"/>
      <c r="J15" s="73"/>
      <c r="K15" s="71" t="s">
        <v>40</v>
      </c>
      <c r="L15" s="72"/>
      <c r="M15" s="73"/>
      <c r="N15" s="8"/>
      <c r="P15" s="25"/>
      <c r="Q15" s="29"/>
      <c r="R15" s="29"/>
    </row>
    <row r="16" spans="1:19" s="7" customFormat="1" ht="79.5" customHeight="1" x14ac:dyDescent="0.3">
      <c r="A16" s="74" t="s">
        <v>12</v>
      </c>
      <c r="B16" s="75"/>
      <c r="C16" s="75"/>
      <c r="D16" s="76"/>
      <c r="E16" s="71" t="s">
        <v>34</v>
      </c>
      <c r="F16" s="72"/>
      <c r="G16" s="73"/>
      <c r="H16" s="71" t="s">
        <v>20</v>
      </c>
      <c r="I16" s="72"/>
      <c r="J16" s="73"/>
      <c r="K16" s="71" t="s">
        <v>34</v>
      </c>
      <c r="L16" s="72"/>
      <c r="M16" s="73"/>
      <c r="N16" s="8"/>
      <c r="P16" s="25"/>
      <c r="Q16" s="30"/>
      <c r="R16" s="29"/>
    </row>
    <row r="17" spans="1:18" s="7" customFormat="1" ht="79.5" customHeight="1" x14ac:dyDescent="0.3">
      <c r="A17" s="80" t="s">
        <v>13</v>
      </c>
      <c r="B17" s="80"/>
      <c r="C17" s="80"/>
      <c r="D17" s="80"/>
      <c r="E17" s="77" t="s">
        <v>33</v>
      </c>
      <c r="F17" s="78"/>
      <c r="G17" s="79"/>
      <c r="H17" s="81" t="s">
        <v>43</v>
      </c>
      <c r="I17" s="72"/>
      <c r="J17" s="73"/>
      <c r="K17" s="81" t="s">
        <v>34</v>
      </c>
      <c r="L17" s="72"/>
      <c r="M17" s="73"/>
      <c r="N17" s="8"/>
      <c r="Q17" s="31"/>
      <c r="R17" s="29"/>
    </row>
    <row r="18" spans="1:18" s="7" customFormat="1" ht="79.5" customHeight="1" x14ac:dyDescent="0.3">
      <c r="A18" s="74" t="s">
        <v>14</v>
      </c>
      <c r="B18" s="75"/>
      <c r="C18" s="75"/>
      <c r="D18" s="76"/>
      <c r="E18" s="77">
        <v>45016</v>
      </c>
      <c r="F18" s="78"/>
      <c r="G18" s="79"/>
      <c r="H18" s="77">
        <v>45016</v>
      </c>
      <c r="I18" s="78"/>
      <c r="J18" s="79"/>
      <c r="K18" s="77">
        <v>45016</v>
      </c>
      <c r="L18" s="78"/>
      <c r="M18" s="79"/>
      <c r="N18" s="8"/>
      <c r="Q18" s="32"/>
    </row>
    <row r="19" spans="1:18" s="7" customFormat="1" ht="37.5" customHeight="1" x14ac:dyDescent="0.3">
      <c r="A19" s="16"/>
      <c r="B19" s="16"/>
      <c r="C19" s="16"/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8"/>
    </row>
    <row r="20" spans="1:18" s="7" customFormat="1" ht="37.5" customHeight="1" x14ac:dyDescent="0.3">
      <c r="A20" s="16"/>
      <c r="B20" s="16"/>
      <c r="C20" s="16"/>
      <c r="D20" s="16"/>
      <c r="E20" s="17"/>
      <c r="F20" s="17"/>
      <c r="G20" s="17"/>
      <c r="H20" s="17"/>
      <c r="I20" s="17"/>
      <c r="J20" s="17"/>
      <c r="K20" s="17"/>
      <c r="L20" s="17"/>
      <c r="M20" s="17"/>
      <c r="N20" s="8"/>
    </row>
    <row r="21" spans="1:18" s="7" customFormat="1" ht="37.5" customHeight="1" x14ac:dyDescent="0.3">
      <c r="A21" s="16"/>
      <c r="B21" s="16"/>
      <c r="C21" s="16"/>
      <c r="D21" s="16"/>
      <c r="E21" s="17"/>
      <c r="F21" s="17"/>
      <c r="G21" s="17"/>
      <c r="H21" s="17"/>
      <c r="I21" s="17"/>
      <c r="J21" s="17"/>
      <c r="K21" s="17"/>
      <c r="L21" s="17"/>
      <c r="M21" s="17"/>
      <c r="N21" s="8"/>
    </row>
  </sheetData>
  <mergeCells count="49">
    <mergeCell ref="A18:D18"/>
    <mergeCell ref="E18:G18"/>
    <mergeCell ref="H18:J18"/>
    <mergeCell ref="K18:M18"/>
    <mergeCell ref="A16:D16"/>
    <mergeCell ref="E16:G16"/>
    <mergeCell ref="H16:J16"/>
    <mergeCell ref="K16:M16"/>
    <mergeCell ref="A17:D17"/>
    <mergeCell ref="E17:G17"/>
    <mergeCell ref="H17:J17"/>
    <mergeCell ref="K17:M17"/>
    <mergeCell ref="A14:D14"/>
    <mergeCell ref="E14:G14"/>
    <mergeCell ref="H14:J14"/>
    <mergeCell ref="K14:M14"/>
    <mergeCell ref="A15:D15"/>
    <mergeCell ref="E15:G15"/>
    <mergeCell ref="H15:J15"/>
    <mergeCell ref="K15:M15"/>
    <mergeCell ref="H12:J12"/>
    <mergeCell ref="K12:M12"/>
    <mergeCell ref="A13:D13"/>
    <mergeCell ref="E13:G13"/>
    <mergeCell ref="H13:J13"/>
    <mergeCell ref="K13:M13"/>
    <mergeCell ref="K8:M8"/>
    <mergeCell ref="N8:N9"/>
    <mergeCell ref="O8:O9"/>
    <mergeCell ref="A11:D11"/>
    <mergeCell ref="E11:G11"/>
    <mergeCell ref="H11:J11"/>
    <mergeCell ref="K11:M11"/>
    <mergeCell ref="N11:N13"/>
    <mergeCell ref="A12:D12"/>
    <mergeCell ref="E12:G12"/>
    <mergeCell ref="A8:A9"/>
    <mergeCell ref="B8:B9"/>
    <mergeCell ref="C8:C9"/>
    <mergeCell ref="D8:D9"/>
    <mergeCell ref="E8:G8"/>
    <mergeCell ref="H8:J8"/>
    <mergeCell ref="A1:O1"/>
    <mergeCell ref="A4:C4"/>
    <mergeCell ref="A5:D5"/>
    <mergeCell ref="A6:O6"/>
    <mergeCell ref="E7:G7"/>
    <mergeCell ref="H7:J7"/>
    <mergeCell ref="K7:M7"/>
  </mergeCells>
  <printOptions horizontalCentered="1" verticalCentered="1"/>
  <pageMargins left="0.19685039370078741" right="0.19685039370078741" top="0.39370078740157483" bottom="0.19685039370078741" header="0.31496062992125984" footer="0.31496062992125984"/>
  <pageSetup scale="35" fitToHeight="0" orientation="landscape" horizontalDpi="360" verticalDpi="360" r:id="rId1"/>
  <colBreaks count="2" manualBreakCount="2">
    <brk id="15" max="31" man="1"/>
    <brk id="16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310323</vt:lpstr>
      <vt:lpstr>'APERTURA 310323'!Área_de_impresión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Patricia Zavala Fonseca</dc:creator>
  <cp:lastModifiedBy>Jerónimo Nieto Martínez</cp:lastModifiedBy>
  <cp:lastPrinted>2023-03-31T21:32:35Z</cp:lastPrinted>
  <dcterms:created xsi:type="dcterms:W3CDTF">2020-07-17T20:40:30Z</dcterms:created>
  <dcterms:modified xsi:type="dcterms:W3CDTF">2023-06-14T19:36:50Z</dcterms:modified>
</cp:coreProperties>
</file>