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EA!$A$1:$E$237</definedName>
    <definedName name="_xlnm.Print_Area" localSheetId="7">EFE!$A$1:$E$100</definedName>
    <definedName name="_xlnm.Print_Area" localSheetId="1">ESF!$A$1:$I$155</definedName>
    <definedName name="_xlnm.Print_Area" localSheetId="11">Memoria!$A$1:$H$62</definedName>
    <definedName name="_xlnm.Print_Area" localSheetId="5">VHP!$A$1:$E$46</definedName>
  </definedNames>
  <calcPr calcId="145621" concurrentCalc="0"/>
</workbook>
</file>

<file path=xl/calcChain.xml><?xml version="1.0" encoding="utf-8"?>
<calcChain xmlns="http://schemas.openxmlformats.org/spreadsheetml/2006/main">
  <c r="D15" i="63" l="1"/>
  <c r="D21" i="63"/>
  <c r="D46" i="62"/>
  <c r="C46" i="62"/>
  <c r="C70" i="60"/>
  <c r="C39" i="59"/>
  <c r="F8" i="65"/>
  <c r="C8" i="65"/>
  <c r="D26" i="64"/>
  <c r="C17" i="64"/>
  <c r="C15" i="64"/>
  <c r="C13" i="64"/>
  <c r="C8" i="64"/>
  <c r="E32" i="62"/>
  <c r="E25" i="62"/>
  <c r="E28" i="62"/>
  <c r="E20" i="62"/>
  <c r="E14" i="62"/>
  <c r="E13" i="62"/>
  <c r="E12" i="62"/>
  <c r="E11" i="62"/>
  <c r="E10" i="62"/>
  <c r="E9" i="62"/>
  <c r="E8" i="62"/>
  <c r="D15" i="62"/>
  <c r="C15" i="62"/>
  <c r="E15" i="62"/>
  <c r="C184" i="60"/>
  <c r="C183" i="60"/>
  <c r="C206" i="60"/>
  <c r="C165" i="60"/>
  <c r="C135" i="60"/>
  <c r="C125" i="60"/>
  <c r="C115" i="60"/>
  <c r="C105" i="60"/>
  <c r="C97" i="60"/>
  <c r="C98" i="60"/>
  <c r="C84" i="60"/>
  <c r="C71" i="60"/>
  <c r="C55" i="60"/>
  <c r="C8" i="60"/>
  <c r="D101" i="59"/>
  <c r="C101" i="59"/>
  <c r="C96" i="60"/>
  <c r="C72" i="59"/>
  <c r="C52" i="59"/>
  <c r="C60" i="59"/>
  <c r="H3" i="65"/>
  <c r="H2" i="65"/>
  <c r="H1" i="65"/>
  <c r="E3" i="60"/>
  <c r="E2" i="60"/>
  <c r="E1" i="60"/>
  <c r="H3" i="59"/>
  <c r="H2" i="59"/>
  <c r="H1" i="59"/>
  <c r="A3" i="65"/>
  <c r="A2" i="65"/>
  <c r="A1" i="65"/>
  <c r="A3" i="64"/>
  <c r="A1" i="64"/>
  <c r="A3" i="63"/>
  <c r="A1" i="63"/>
  <c r="D7" i="64"/>
  <c r="D35" i="64"/>
  <c r="D8" i="63"/>
  <c r="A3" i="59"/>
  <c r="A3" i="60"/>
  <c r="A2" i="59"/>
  <c r="A1" i="59"/>
  <c r="A1" i="60"/>
  <c r="E3" i="62"/>
  <c r="E2" i="62"/>
  <c r="E1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F14" i="59"/>
  <c r="G14" i="59"/>
  <c r="E14" i="59"/>
  <c r="A3" i="61"/>
  <c r="A3" i="62"/>
  <c r="A1" i="61"/>
  <c r="A1" i="62"/>
</calcChain>
</file>

<file path=xl/sharedStrings.xml><?xml version="1.0" encoding="utf-8"?>
<sst xmlns="http://schemas.openxmlformats.org/spreadsheetml/2006/main" count="915" uniqueCount="657">
  <si>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</si>
  <si>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</si>
  <si>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</si>
  <si>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</si>
  <si>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</si>
  <si>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</si>
  <si>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</si>
  <si>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</si>
  <si>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</si>
  <si>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</si>
  <si>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</si>
  <si>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</si>
  <si>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</si>
  <si>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</si>
  <si>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</si>
  <si>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</si>
  <si>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</si>
  <si>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</si>
  <si>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</si>
  <si>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</si>
  <si>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</si>
  <si>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</si>
  <si>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</si>
  <si>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</si>
  <si>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</si>
  <si>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</si>
  <si>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</si>
  <si>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</si>
  <si>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</si>
  <si>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</si>
  <si>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</si>
  <si>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</si>
  <si>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</si>
  <si>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</si>
  <si>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</si>
  <si>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</si>
  <si>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</si>
  <si>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</si>
  <si>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</si>
  <si>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</si>
  <si>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</si>
  <si>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</si>
  <si>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</si>
  <si>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</si>
  <si>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</si>
  <si>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</si>
  <si>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</si>
  <si>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</si>
  <si>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</si>
  <si>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</si>
  <si>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</si>
  <si>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</si>
  <si>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</si>
  <si>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</si>
  <si>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</si>
  <si>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</si>
  <si>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</si>
  <si>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</si>
  <si>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</si>
  <si>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</si>
  <si>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</si>
  <si>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</si>
  <si>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</si>
  <si>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</si>
  <si>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</si>
  <si>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</si>
  <si>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</si>
  <si>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</si>
  <si>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</si>
  <si>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</si>
  <si>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</si>
  <si>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</si>
  <si>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</si>
  <si>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</si>
  <si>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</si>
  <si>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</si>
  <si>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</si>
  <si>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</si>
  <si>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</si>
  <si>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</si>
  <si>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</si>
  <si>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</si>
  <si>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</si>
  <si>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</si>
  <si>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</si>
  <si>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</si>
  <si>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</si>
  <si>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</si>
  <si>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</si>
  <si>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</si>
  <si>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</si>
  <si>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</si>
  <si>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</si>
  <si>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</si>
  <si>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</si>
  <si>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</si>
  <si>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</si>
  <si>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</si>
  <si>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</si>
  <si>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</si>
  <si>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</si>
  <si>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</si>
  <si>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</si>
  <si>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</si>
  <si>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</si>
  <si>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</si>
  <si>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</si>
  <si>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</si>
  <si>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</si>
  <si>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</si>
  <si>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</si>
  <si>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</si>
  <si>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</si>
  <si>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</si>
  <si>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</si>
  <si>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</si>
  <si>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</si>
  <si>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</si>
  <si>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</si>
  <si>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</si>
  <si>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</si>
  <si>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</si>
  <si>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</si>
  <si>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</si>
  <si>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</si>
  <si>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</si>
  <si>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</si>
  <si>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</si>
  <si>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</si>
  <si>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</si>
  <si>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</si>
  <si>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</si>
  <si>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</si>
  <si>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</si>
  <si>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</si>
  <si>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</si>
  <si>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</si>
  <si>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</si>
  <si>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</si>
  <si>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</si>
  <si>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</si>
  <si>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</si>
  <si>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</si>
  <si>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</si>
  <si>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</si>
  <si>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</si>
  <si>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</si>
  <si>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</si>
  <si>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</si>
  <si>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</si>
  <si>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</si>
  <si>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</si>
  <si>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</si>
  <si>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</si>
  <si>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</si>
  <si>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</si>
  <si>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</si>
  <si>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</si>
  <si>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</si>
  <si>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</si>
  <si>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</si>
  <si>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</si>
  <si>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</si>
  <si>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</si>
  <si>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</si>
  <si>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</si>
  <si>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</si>
  <si>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</si>
  <si>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</si>
  <si>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</si>
  <si>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</si>
  <si>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</si>
  <si>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</si>
  <si>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</si>
  <si>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</si>
  <si>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</si>
  <si>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</si>
  <si>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</si>
  <si>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</si>
  <si>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</si>
  <si>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</si>
  <si>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</si>
  <si>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</si>
  <si>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</si>
  <si>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</si>
  <si>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</si>
  <si>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</si>
  <si>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</si>
  <si>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</si>
  <si>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</si>
  <si>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</si>
  <si>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</si>
  <si>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</si>
  <si>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</si>
  <si>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</si>
  <si>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</si>
  <si>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</si>
  <si>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</si>
  <si>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</si>
  <si>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</si>
  <si>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</si>
  <si>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</si>
  <si>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</si>
  <si>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</si>
  <si>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</si>
  <si>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</si>
  <si>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</si>
  <si>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</si>
  <si>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</si>
  <si>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</si>
  <si>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</si>
  <si>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</si>
  <si>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</si>
  <si>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</si>
  <si>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</si>
  <si>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</si>
  <si>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</si>
  <si>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</si>
  <si>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</si>
  <si>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</si>
  <si>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</si>
  <si>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</si>
  <si>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</si>
  <si>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</si>
  <si>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</si>
  <si>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</si>
  <si>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</si>
  <si>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</si>
  <si>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</si>
  <si>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</si>
  <si>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</si>
  <si>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</si>
  <si>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</si>
  <si>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</si>
  <si>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</si>
  <si>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</si>
  <si>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</si>
  <si>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</si>
  <si>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</si>
  <si>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</si>
  <si>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</si>
  <si>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</si>
  <si>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</si>
  <si>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</si>
  <si>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</si>
  <si>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</si>
  <si>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</si>
  <si>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</si>
  <si>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</si>
  <si>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</si>
  <si>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</si>
  <si>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</si>
  <si>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</si>
  <si>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</si>
  <si>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</si>
  <si>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</si>
  <si>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</si>
  <si>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</si>
  <si>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</si>
  <si>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</si>
  <si>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</si>
  <si>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</si>
  <si>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</si>
  <si>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</si>
  <si>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</si>
  <si>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</si>
  <si>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</si>
  <si>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</si>
  <si>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</si>
  <si>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</si>
  <si>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</si>
  <si>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</si>
  <si>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</si>
  <si>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</si>
  <si>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</si>
  <si>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</si>
  <si>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</si>
  <si>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</si>
  <si>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</si>
  <si>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</si>
  <si>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</si>
  <si>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</si>
  <si>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</si>
  <si>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</si>
  <si>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</si>
  <si>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</si>
  <si>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</si>
  <si>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</si>
  <si>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</si>
  <si>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</si>
  <si>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</si>
  <si>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</si>
  <si>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</si>
  <si>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</si>
  <si>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</si>
  <si>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</si>
  <si>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</si>
  <si>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</si>
  <si>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</si>
  <si>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</si>
  <si>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</si>
  <si>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</si>
  <si>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</si>
  <si>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</si>
  <si>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</si>
  <si>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</si>
  <si>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</si>
  <si>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</si>
  <si>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</si>
  <si>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</si>
  <si>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</si>
  <si>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</si>
  <si>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</si>
  <si>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</si>
  <si>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</si>
  <si>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</si>
  <si>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</si>
  <si>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</si>
  <si>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</si>
  <si>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</si>
  <si>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</si>
  <si>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</si>
  <si>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</si>
  <si>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</si>
  <si>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</si>
  <si>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</si>
  <si>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</si>
  <si>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</si>
  <si>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</si>
  <si>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</si>
  <si>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</si>
  <si>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</si>
  <si>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</si>
  <si>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</si>
  <si>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</si>
  <si>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</si>
  <si>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</si>
  <si>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</si>
  <si>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</si>
  <si>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</si>
  <si>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</si>
  <si>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</si>
  <si>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</si>
  <si>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</si>
  <si>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</si>
  <si>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</si>
  <si>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</si>
  <si>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</si>
  <si>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</si>
  <si>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</si>
  <si>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</si>
  <si>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</si>
  <si>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</si>
  <si>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</si>
  <si>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</si>
  <si>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</si>
  <si>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</si>
  <si>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</si>
  <si>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</si>
  <si>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</si>
  <si>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</si>
  <si>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</si>
  <si>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</si>
  <si>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</si>
  <si>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</si>
  <si>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</si>
  <si>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</si>
  <si>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</si>
  <si>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</si>
  <si>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</si>
  <si>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</si>
  <si>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</si>
  <si>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</si>
  <si>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</si>
  <si>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</si>
  <si>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</si>
  <si>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</si>
  <si>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</si>
  <si>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</si>
  <si>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</si>
  <si>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</si>
  <si>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</si>
  <si>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</si>
  <si>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</si>
  <si>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</si>
  <si>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</si>
  <si>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</si>
  <si>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</si>
  <si>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</si>
  <si>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</si>
  <si>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</si>
  <si>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</si>
  <si>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</si>
  <si>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</si>
  <si>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</si>
  <si>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</si>
  <si>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</si>
  <si>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</si>
  <si>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</si>
  <si>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</si>
  <si>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</si>
  <si>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</si>
  <si>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</si>
  <si>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</si>
  <si>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</si>
  <si>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</si>
  <si>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</si>
  <si>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</si>
  <si>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</si>
  <si>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</si>
  <si>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</si>
  <si>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</si>
  <si>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</si>
  <si>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</si>
  <si>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</si>
  <si>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</si>
  <si>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</si>
  <si>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</si>
  <si>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</si>
  <si>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</si>
  <si>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</si>
  <si>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</si>
  <si>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</si>
  <si>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</si>
  <si>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</si>
  <si>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</si>
  <si>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</si>
  <si>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</si>
  <si>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</si>
  <si>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</si>
  <si>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</si>
  <si>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</si>
  <si>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</si>
  <si>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</si>
  <si>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</si>
  <si>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</si>
  <si>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</si>
  <si>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</si>
  <si>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</si>
  <si>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</si>
  <si>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</si>
  <si>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</si>
  <si>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</si>
  <si>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</si>
  <si>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</si>
  <si>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</si>
  <si>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</si>
  <si>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</si>
  <si>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</si>
  <si>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</si>
  <si>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</si>
  <si>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</si>
  <si>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</si>
  <si>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</si>
  <si>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</si>
  <si>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</si>
  <si>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</si>
  <si>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</si>
  <si>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</si>
  <si>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</si>
  <si>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</si>
  <si>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</si>
  <si>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</si>
  <si>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</si>
  <si>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</si>
  <si>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</si>
  <si>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</si>
  <si>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</si>
  <si>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</si>
  <si>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</si>
  <si>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</si>
  <si>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</si>
  <si>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</si>
  <si>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</si>
  <si>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</si>
  <si>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</si>
  <si>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</si>
  <si>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</si>
  <si>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</si>
  <si>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</si>
  <si>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</si>
  <si>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</si>
  <si>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</si>
  <si>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</si>
  <si>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</si>
  <si>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</si>
  <si>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</si>
  <si>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</si>
  <si>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</si>
  <si>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</si>
  <si>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</si>
  <si>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</si>
  <si>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</si>
  <si>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</si>
  <si>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</si>
  <si>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</si>
  <si>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</si>
  <si>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</si>
  <si>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</si>
  <si>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</si>
  <si>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</si>
  <si>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</si>
  <si>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</si>
  <si>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</si>
  <si>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</si>
  <si>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</si>
  <si>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</si>
  <si>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</si>
  <si>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</si>
  <si>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</si>
  <si>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</si>
  <si>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</si>
  <si>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</si>
  <si>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</si>
  <si>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</si>
  <si>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</si>
  <si>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</si>
  <si>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</si>
  <si>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</si>
  <si>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</si>
  <si>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</si>
  <si>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</si>
  <si>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</si>
  <si>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</si>
  <si>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</si>
  <si>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</si>
  <si>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</si>
  <si>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</si>
  <si>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</si>
  <si>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</si>
  <si>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</si>
  <si>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</si>
  <si>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</si>
  <si>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</si>
  <si>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</si>
  <si>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</si>
  <si>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</si>
  <si>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</si>
  <si>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</si>
  <si>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</si>
  <si>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</si>
  <si>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</si>
  <si>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</si>
  <si>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</si>
  <si>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</si>
  <si>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</si>
  <si>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</si>
  <si>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</si>
  <si>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</si>
  <si>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</si>
  <si>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</si>
  <si>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</si>
  <si>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</si>
  <si>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</si>
  <si>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</si>
  <si>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</si>
  <si>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</si>
  <si>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</si>
  <si>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</si>
  <si>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</si>
  <si>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</si>
  <si>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</si>
  <si>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</si>
  <si>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</si>
  <si>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</si>
  <si>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</si>
  <si>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</si>
  <si>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</si>
  <si>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</si>
  <si>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</si>
  <si>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</si>
  <si>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</si>
  <si>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</si>
  <si>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</si>
  <si>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</si>
  <si>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</si>
  <si>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</si>
  <si>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</si>
  <si>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</si>
  <si>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</si>
  <si>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</si>
  <si>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</si>
  <si>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</si>
  <si>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</si>
  <si>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</si>
  <si>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</si>
  <si>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</si>
  <si>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</si>
  <si>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</si>
  <si>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</si>
  <si>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</si>
  <si>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</si>
  <si>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</si>
  <si>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</si>
  <si>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</si>
  <si>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</si>
  <si>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</si>
  <si>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</si>
  <si>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</si>
  <si>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</si>
  <si>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</si>
  <si>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</si>
  <si>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</si>
  <si>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</si>
  <si>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</si>
  <si>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</si>
  <si>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</si>
  <si>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</si>
  <si>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</si>
  <si>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</si>
  <si>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</si>
  <si>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</si>
  <si>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</si>
  <si>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</si>
  <si>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</si>
  <si>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</si>
  <si>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</si>
  <si>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</si>
  <si>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</si>
  <si>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</si>
  <si>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</si>
  <si>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</si>
  <si>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</si>
  <si>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</si>
  <si>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</si>
  <si>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</si>
  <si>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JUNTA DE AGUA POTABLE DRENAJE ALCANTARILLADO Y SANEAMIENTO DEL MUNICIPIO DE IRAPUATO GTO</t>
  </si>
  <si>
    <t xml:space="preserve">Correspondiente del 1 de enero al 31 marzo </t>
  </si>
  <si>
    <t>Cuenta Productiva</t>
  </si>
  <si>
    <t>Linea Recta</t>
  </si>
  <si>
    <t>MENSUAL</t>
  </si>
  <si>
    <t>EN BUENAS CONDICIONES</t>
  </si>
  <si>
    <t>BONIFICACIONES POR SERVICIOS DE AGUA, DRENAJE, TRATAMIENTO, POR REZAGOS, POR ANTICIPOS, POR IVA</t>
  </si>
  <si>
    <t>DEPRECIACION DE REDES AGUA, DRENAJE, POZOS, TANQUES ELEVADOS</t>
  </si>
  <si>
    <t>DERECHOS DE EXTRACCION, IMPUESTO SOBRE NOMINA</t>
  </si>
  <si>
    <t>ENERGIA ELECTRICA DE POZOS Y OFICINAS, SERVICIO TELEFONIA E INTERNET EN OFICINAS</t>
  </si>
  <si>
    <t xml:space="preserve"> PREMIO DE ASISTENCIA, PREMIO DE PUNTUALIDAD, DESPENSA,INDEMINZACIONES POR FINIQUITOS, APOYO PARA CAPACITACION DE DESARROLLO PERSONAL</t>
  </si>
  <si>
    <t>APORTACIONES IMSS, INFONAVIT Y RCV</t>
  </si>
  <si>
    <t>PRIMA VACACIONAL, PRIMA DOMINICAL, AGUINALDO, HORAS EXTRAS, COMPENSACIONES</t>
  </si>
  <si>
    <t>SUELDOS DEL PERSONAL DE CONFIANZA Y BASE</t>
  </si>
  <si>
    <t>Flujo</t>
  </si>
  <si>
    <t>REZAGOS EJERCICIOS ANTERIORES A 2013</t>
  </si>
  <si>
    <t>RECARGOS EJERCICIOS ANTERIORES A 2013</t>
  </si>
  <si>
    <t>CONVENIOS EJERCICIOS ANTERIORES A 2013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</si>
  <si>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</si>
  <si>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</si>
  <si>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</si>
  <si>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</si>
  <si>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</si>
  <si>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</si>
  <si>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778</t>
  </si>
  <si>
    <t>7791</t>
  </si>
  <si>
    <t>7793</t>
  </si>
  <si>
    <t>7795</t>
  </si>
  <si>
    <t>7797</t>
  </si>
  <si>
    <t>781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</si>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</sst>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.0500000000000007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26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8" fillId="0" borderId="0" xfId="0" applyFont="1" applyFill="1" applyBorder="1" applyAlignment="1">
      <alignment horizontal="center"/>
    </xf>
    <xf numFmtId="4" fontId="13" fillId="0" borderId="0" xfId="8" applyNumberFormat="1" applyFont="1"/>
    <xf numFmtId="164" fontId="1" fillId="0" borderId="0" xfId="0" applyNumberFormat="1" applyFont="1" applyFill="1" applyBorder="1" applyAlignment="1" applyProtection="1">
      <alignment horizontal="right" vertical="center"/>
    </xf>
    <xf numFmtId="4" fontId="14" fillId="0" borderId="0" xfId="8" applyNumberFormat="1" applyFont="1" applyBorder="1"/>
    <xf numFmtId="4" fontId="8" fillId="0" borderId="0" xfId="0" applyNumberFormat="1" applyFont="1" applyFill="1" applyBorder="1" applyAlignment="1">
      <alignment wrapText="1"/>
    </xf>
    <xf numFmtId="4" fontId="13" fillId="0" borderId="0" xfId="8" applyNumberFormat="1" applyFont="1" applyBorder="1"/>
    <xf numFmtId="164" fontId="1" fillId="10" borderId="0" xfId="0" applyNumberFormat="1" applyFont="1" applyFill="1" applyBorder="1" applyAlignment="1" applyProtection="1">
      <alignment horizontal="center"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164" fontId="6" fillId="10" borderId="0" xfId="0" applyNumberFormat="1" applyFont="1" applyFill="1" applyBorder="1" applyAlignment="1" applyProtection="1">
      <alignment horizontal="center" vertical="center"/>
    </xf>
    <xf numFmtId="0" fontId="13" fillId="0" borderId="0" xfId="8" applyFont="1" applyAlignment="1">
      <alignment horizontal="center"/>
    </xf>
    <xf numFmtId="0" fontId="13" fillId="0" borderId="0" xfId="8" applyFont="1"/>
    <xf numFmtId="0" fontId="14" fillId="0" borderId="0" xfId="8" applyFont="1" applyBorder="1"/>
    <xf numFmtId="10" fontId="8" fillId="0" borderId="0" xfId="7" applyNumberFormat="1" applyFont="1" applyFill="1" applyBorder="1" applyAlignment="1">
      <alignment wrapText="1"/>
    </xf>
    <xf numFmtId="4" fontId="14" fillId="0" borderId="0" xfId="9" applyNumberFormat="1" applyFont="1" applyBorder="1"/>
    <xf numFmtId="4" fontId="13" fillId="0" borderId="0" xfId="9" applyNumberFormat="1" applyFont="1"/>
    <xf numFmtId="43" fontId="14" fillId="0" borderId="0" xfId="9" applyNumberFormat="1" applyFont="1"/>
    <xf numFmtId="0" fontId="18" fillId="7" borderId="0" xfId="9" applyFont="1" applyFill="1" applyAlignment="1">
      <alignment horizontal="center"/>
    </xf>
    <xf numFmtId="43" fontId="3" fillId="0" borderId="0" xfId="12" applyFont="1" applyFill="1" applyBorder="1" applyAlignment="1">
      <alignment vertical="top" wrapText="1"/>
    </xf>
    <xf numFmtId="4" fontId="21" fillId="0" borderId="0" xfId="2" applyNumberFormat="1" applyFont="1" applyAlignment="1">
      <alignment horizontal="right" vertical="center"/>
    </xf>
    <xf numFmtId="4" fontId="1" fillId="0" borderId="0" xfId="2" applyNumberFormat="1" applyFont="1" applyAlignment="1">
      <alignment horizontal="right" vertical="center"/>
    </xf>
    <xf numFmtId="4" fontId="14" fillId="0" borderId="1" xfId="10" applyNumberFormat="1" applyFont="1" applyFill="1" applyBorder="1" applyAlignment="1">
      <alignment vertical="center"/>
    </xf>
    <xf numFmtId="4" fontId="8" fillId="0" borderId="1" xfId="0" applyNumberFormat="1" applyFont="1" applyBorder="1"/>
    <xf numFmtId="4" fontId="3" fillId="0" borderId="1" xfId="12" applyNumberFormat="1" applyFont="1" applyBorder="1"/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left" vertical="top"/>
      <protection locked="0"/>
    </xf>
    <xf numFmtId="0" fontId="3" fillId="0" borderId="0" xfId="3" applyFont="1" applyBorder="1" applyAlignment="1" applyProtection="1">
      <alignment horizontal="center" vertical="top" wrapText="1"/>
      <protection locked="0"/>
    </xf>
    <xf numFmtId="0" fontId="3" fillId="0" borderId="0" xfId="3" applyFont="1" applyBorder="1" applyAlignment="1" applyProtection="1">
      <alignment horizontal="left" vertical="top" wrapText="1"/>
      <protection locked="0"/>
    </xf>
    <xf numFmtId="0" fontId="14" fillId="0" borderId="24" xfId="8" applyFont="1" applyBorder="1" applyAlignment="1">
      <alignment horizontal="center"/>
    </xf>
    <xf numFmtId="0" fontId="14" fillId="0" borderId="24" xfId="8" applyFont="1" applyBorder="1"/>
    <xf numFmtId="164" fontId="1" fillId="10" borderId="24" xfId="0" applyNumberFormat="1" applyFont="1" applyFill="1" applyBorder="1" applyAlignment="1" applyProtection="1">
      <alignment horizontal="center" vertical="center"/>
    </xf>
    <xf numFmtId="10" fontId="8" fillId="0" borderId="24" xfId="7" applyNumberFormat="1" applyFont="1" applyFill="1" applyBorder="1" applyAlignment="1">
      <alignment wrapText="1"/>
    </xf>
    <xf numFmtId="0" fontId="18" fillId="7" borderId="0" xfId="8" applyFont="1" applyFill="1" applyAlignment="1">
      <alignment horizontal="center"/>
    </xf>
    <xf numFmtId="9" fontId="14" fillId="0" borderId="0" xfId="8" applyNumberFormat="1" applyFont="1" applyAlignment="1">
      <alignment horizontal="center"/>
    </xf>
    <xf numFmtId="9" fontId="14" fillId="0" borderId="24" xfId="8" applyNumberFormat="1" applyFont="1" applyBorder="1" applyAlignment="1">
      <alignment horizontal="center"/>
    </xf>
    <xf numFmtId="9" fontId="14" fillId="0" borderId="0" xfId="9" applyNumberFormat="1" applyFont="1" applyAlignment="1">
      <alignment horizontal="center"/>
    </xf>
    <xf numFmtId="0" fontId="18" fillId="7" borderId="0" xfId="9" applyFont="1" applyFill="1" applyAlignment="1">
      <alignment horizontal="right"/>
    </xf>
    <xf numFmtId="4" fontId="14" fillId="0" borderId="0" xfId="9" applyNumberFormat="1" applyFont="1" applyFill="1"/>
    <xf numFmtId="0" fontId="21" fillId="0" borderId="0" xfId="1" quotePrefix="1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13" fillId="0" borderId="1" xfId="9" applyFont="1" applyBorder="1" applyAlignment="1">
      <alignment horizontal="center"/>
    </xf>
    <xf numFmtId="0" fontId="13" fillId="0" borderId="1" xfId="9" applyFont="1" applyBorder="1"/>
    <xf numFmtId="4" fontId="13" fillId="0" borderId="1" xfId="9" applyNumberFormat="1" applyFont="1" applyBorder="1"/>
    <xf numFmtId="0" fontId="13" fillId="0" borderId="1" xfId="9" applyFont="1" applyFill="1" applyBorder="1"/>
    <xf numFmtId="0" fontId="14" fillId="0" borderId="1" xfId="9" applyFont="1" applyBorder="1"/>
    <xf numFmtId="4" fontId="14" fillId="0" borderId="1" xfId="9" applyNumberFormat="1" applyFont="1" applyBorder="1"/>
    <xf numFmtId="4" fontId="14" fillId="0" borderId="1" xfId="9" applyNumberFormat="1" applyFont="1" applyFill="1" applyBorder="1"/>
    <xf numFmtId="0" fontId="21" fillId="0" borderId="1" xfId="1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4" fontId="21" fillId="0" borderId="1" xfId="2" applyNumberFormat="1" applyFont="1" applyBorder="1" applyAlignment="1">
      <alignment horizontal="right" vertical="center"/>
    </xf>
    <xf numFmtId="164" fontId="1" fillId="10" borderId="1" xfId="0" applyNumberFormat="1" applyFont="1" applyFill="1" applyBorder="1" applyAlignment="1" applyProtection="1">
      <alignment horizontal="center" vertical="center"/>
    </xf>
    <xf numFmtId="0" fontId="21" fillId="0" borderId="1" xfId="1" quotePrefix="1" applyNumberFormat="1" applyFont="1" applyBorder="1" applyAlignment="1">
      <alignment horizontal="right" vertical="center"/>
    </xf>
    <xf numFmtId="0" fontId="21" fillId="0" borderId="1" xfId="1" quotePrefix="1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vertical="center"/>
    </xf>
    <xf numFmtId="43" fontId="8" fillId="0" borderId="1" xfId="12" applyFont="1" applyFill="1" applyBorder="1" applyAlignment="1">
      <alignment horizontal="center" vertical="center" wrapText="1"/>
    </xf>
    <xf numFmtId="43" fontId="8" fillId="0" borderId="1" xfId="12" applyFont="1" applyFill="1" applyBorder="1" applyAlignment="1">
      <alignment horizontal="right" wrapText="1"/>
    </xf>
    <xf numFmtId="0" fontId="3" fillId="0" borderId="0" xfId="3" applyFont="1" applyAlignment="1" applyProtection="1">
      <alignment horizontal="left" vertical="top" wrapText="1"/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 applyAlignment="1">
      <alignment horizontal="center" vertical="center"/>
    </xf>
    <xf numFmtId="0" fontId="3" fillId="0" borderId="0" xfId="3" applyFont="1" applyBorder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left" vertical="top" wrapText="1"/>
      <protection locked="0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3">
    <cellStyle name="Hipervínculo" xfId="11" builtinId="8"/>
    <cellStyle name="Millares" xfId="12" builtinId="3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8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15" sqref="A1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209" t="s">
        <v>626</v>
      </c>
      <c r="B1" s="209"/>
      <c r="C1" s="73"/>
      <c r="D1" s="70" t="s">
        <v>288</v>
      </c>
      <c r="E1" s="71">
        <v>2018</v>
      </c>
    </row>
    <row r="2" spans="1:5" ht="18.95" customHeight="1" x14ac:dyDescent="0.2">
      <c r="A2" s="210" t="s">
        <v>289</v>
      </c>
      <c r="B2" s="210"/>
      <c r="C2" s="93"/>
      <c r="D2" s="70" t="s">
        <v>290</v>
      </c>
      <c r="E2" s="73" t="s">
        <v>291</v>
      </c>
    </row>
    <row r="3" spans="1:5" ht="18.95" customHeight="1" x14ac:dyDescent="0.2">
      <c r="A3" s="211" t="s">
        <v>627</v>
      </c>
      <c r="B3" s="21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3" x14ac:dyDescent="0.2">
      <c r="A33" s="146" t="s">
        <v>90</v>
      </c>
      <c r="B33" s="147" t="s">
        <v>85</v>
      </c>
    </row>
    <row r="34" spans="1:3" x14ac:dyDescent="0.2">
      <c r="A34" s="146" t="s">
        <v>91</v>
      </c>
      <c r="B34" s="147" t="s">
        <v>86</v>
      </c>
    </row>
    <row r="35" spans="1:3" x14ac:dyDescent="0.2">
      <c r="A35" s="40"/>
      <c r="B35" s="43"/>
    </row>
    <row r="36" spans="1:3" x14ac:dyDescent="0.2">
      <c r="A36" s="40"/>
      <c r="B36" s="41" t="s">
        <v>88</v>
      </c>
    </row>
    <row r="37" spans="1:3" x14ac:dyDescent="0.2">
      <c r="A37" s="40" t="s">
        <v>89</v>
      </c>
      <c r="B37" s="147" t="s">
        <v>36</v>
      </c>
    </row>
    <row r="38" spans="1:3" x14ac:dyDescent="0.2">
      <c r="A38" s="40"/>
      <c r="B38" s="147" t="s">
        <v>37</v>
      </c>
    </row>
    <row r="39" spans="1:3" ht="12" thickBot="1" x14ac:dyDescent="0.25">
      <c r="A39" s="44"/>
      <c r="B39" s="45"/>
    </row>
    <row r="42" spans="1:3" x14ac:dyDescent="0.2">
      <c r="A42" s="171" t="s">
        <v>656</v>
      </c>
      <c r="B42" s="172"/>
      <c r="C42" s="172"/>
    </row>
    <row r="43" spans="1:3" x14ac:dyDescent="0.2">
      <c r="A43" s="173"/>
      <c r="B43" s="173"/>
      <c r="C43" s="174"/>
    </row>
    <row r="44" spans="1:3" x14ac:dyDescent="0.2">
      <c r="A44" s="175"/>
      <c r="B44" s="178"/>
      <c r="C44" s="174"/>
    </row>
    <row r="45" spans="1:3" x14ac:dyDescent="0.2">
      <c r="A45" s="173"/>
      <c r="B45" s="173"/>
      <c r="C45" s="174"/>
    </row>
    <row r="46" spans="1:3" x14ac:dyDescent="0.2">
      <c r="A46" s="175"/>
      <c r="B46" s="178"/>
      <c r="C46" s="174"/>
    </row>
    <row r="47" spans="1:3" ht="22.5" customHeight="1" x14ac:dyDescent="0.2">
      <c r="A47" s="175"/>
      <c r="B47" s="178"/>
      <c r="C47" s="178"/>
    </row>
    <row r="48" spans="1:3" x14ac:dyDescent="0.2">
      <c r="A48" s="175"/>
      <c r="B48" s="178"/>
      <c r="C48" s="17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opLeftCell="A10" workbookViewId="0">
      <selection activeCell="B27" sqref="B27:D42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218" t="str">
        <f>'Notas a los Edos Financieros'!A1</f>
        <v>JUNTA DE AGUA POTABLE DRENAJE ALCANTARILLADO Y SANEAMIENTO DEL MUNICIPIO DE IRAPUATO GTO</v>
      </c>
      <c r="B1" s="218"/>
      <c r="C1" s="218"/>
      <c r="D1" s="218"/>
    </row>
    <row r="2" spans="1:4" s="94" customFormat="1" ht="18.95" customHeight="1" x14ac:dyDescent="0.25">
      <c r="A2" s="218" t="s">
        <v>624</v>
      </c>
      <c r="B2" s="218"/>
      <c r="C2" s="218"/>
      <c r="D2" s="218"/>
    </row>
    <row r="3" spans="1:4" s="94" customFormat="1" ht="18.95" customHeight="1" x14ac:dyDescent="0.25">
      <c r="A3" s="218" t="str">
        <f>'Notas a los Edos Financieros'!A3</f>
        <v xml:space="preserve">Correspondiente del 1 de enero al 31 marzo </v>
      </c>
      <c r="B3" s="218"/>
      <c r="C3" s="218"/>
      <c r="D3" s="218"/>
    </row>
    <row r="4" spans="1:4" s="97" customFormat="1" ht="18.95" customHeight="1" x14ac:dyDescent="0.2">
      <c r="A4" s="219" t="s">
        <v>620</v>
      </c>
      <c r="B4" s="219"/>
      <c r="C4" s="219"/>
      <c r="D4" s="219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199481571.63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522191.88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55">
        <v>522191.88</v>
      </c>
      <c r="D12" s="114"/>
    </row>
    <row r="13" spans="1:4" x14ac:dyDescent="0.2">
      <c r="A13" s="115" t="s">
        <v>140</v>
      </c>
      <c r="B13" s="111"/>
      <c r="C13" s="168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11357992.66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5" x14ac:dyDescent="0.2">
      <c r="A17" s="110"/>
      <c r="B17" s="111" t="s">
        <v>137</v>
      </c>
      <c r="C17" s="112">
        <v>0</v>
      </c>
      <c r="D17" s="114"/>
    </row>
    <row r="18" spans="1:5" x14ac:dyDescent="0.2">
      <c r="A18" s="110"/>
      <c r="B18" s="111" t="s">
        <v>136</v>
      </c>
      <c r="C18" s="112">
        <v>0</v>
      </c>
      <c r="D18" s="114"/>
    </row>
    <row r="19" spans="1:5" x14ac:dyDescent="0.2">
      <c r="A19" s="115" t="s">
        <v>135</v>
      </c>
      <c r="B19" s="119"/>
      <c r="C19" s="120">
        <v>11357992.66</v>
      </c>
      <c r="D19" s="114"/>
    </row>
    <row r="20" spans="1:5" x14ac:dyDescent="0.2">
      <c r="B20" s="121"/>
      <c r="C20" s="122"/>
      <c r="D20" s="118"/>
      <c r="E20" s="143"/>
    </row>
    <row r="21" spans="1:5" x14ac:dyDescent="0.2">
      <c r="A21" s="100" t="s">
        <v>134</v>
      </c>
      <c r="B21" s="100"/>
      <c r="C21" s="123"/>
      <c r="D21" s="102">
        <f>+D6+D8-D15</f>
        <v>188645770.84999999</v>
      </c>
    </row>
    <row r="24" spans="1:5" x14ac:dyDescent="0.2">
      <c r="B24" s="171" t="s">
        <v>656</v>
      </c>
      <c r="C24" s="86"/>
      <c r="D24" s="172"/>
      <c r="E24" s="172"/>
    </row>
    <row r="25" spans="1:5" x14ac:dyDescent="0.2">
      <c r="B25" s="86"/>
      <c r="C25" s="171"/>
      <c r="D25" s="172"/>
      <c r="E25" s="172"/>
    </row>
    <row r="26" spans="1:5" x14ac:dyDescent="0.2">
      <c r="B26" s="86"/>
      <c r="C26" s="173"/>
      <c r="D26" s="173"/>
      <c r="E26" s="174"/>
    </row>
    <row r="27" spans="1:5" x14ac:dyDescent="0.2">
      <c r="B27" s="175"/>
      <c r="C27" s="175"/>
      <c r="D27" s="86"/>
      <c r="E27" s="86"/>
    </row>
    <row r="28" spans="1:5" x14ac:dyDescent="0.2">
      <c r="B28" s="173"/>
      <c r="C28" s="173"/>
      <c r="D28" s="86"/>
      <c r="E28" s="86"/>
    </row>
    <row r="29" spans="1:5" x14ac:dyDescent="0.2">
      <c r="B29" s="175"/>
      <c r="C29" s="176"/>
      <c r="D29" s="86"/>
      <c r="E29" s="86"/>
    </row>
    <row r="30" spans="1:5" x14ac:dyDescent="0.2">
      <c r="B30" s="175"/>
      <c r="C30" s="216"/>
      <c r="D30" s="216"/>
      <c r="E30" s="86"/>
    </row>
    <row r="31" spans="1:5" x14ac:dyDescent="0.2">
      <c r="B31" s="175"/>
      <c r="C31" s="177"/>
      <c r="D31" s="86"/>
      <c r="E31" s="86"/>
    </row>
    <row r="32" spans="1:5" x14ac:dyDescent="0.2">
      <c r="B32" s="173"/>
      <c r="C32" s="86"/>
      <c r="D32" s="173"/>
      <c r="E32" s="174"/>
    </row>
    <row r="33" spans="2:5" x14ac:dyDescent="0.2">
      <c r="B33" s="76"/>
      <c r="C33" s="86"/>
      <c r="D33" s="173"/>
      <c r="E33" s="174"/>
    </row>
    <row r="34" spans="2:5" x14ac:dyDescent="0.2">
      <c r="B34" s="173"/>
      <c r="C34" s="173"/>
      <c r="D34" s="173"/>
      <c r="E34" s="174"/>
    </row>
    <row r="35" spans="2:5" x14ac:dyDescent="0.2">
      <c r="B35" s="173"/>
      <c r="C35" s="173"/>
      <c r="D35" s="173"/>
      <c r="E35" s="174"/>
    </row>
    <row r="36" spans="2:5" ht="12.75" customHeight="1" x14ac:dyDescent="0.2">
      <c r="B36" s="173"/>
      <c r="C36" s="217"/>
      <c r="D36" s="217"/>
      <c r="E36" s="174"/>
    </row>
    <row r="37" spans="2:5" ht="9.75" customHeight="1" x14ac:dyDescent="0.2">
      <c r="B37" s="173"/>
      <c r="C37" s="217"/>
      <c r="D37" s="217"/>
      <c r="E37" s="174"/>
    </row>
    <row r="38" spans="2:5" ht="12" customHeight="1" x14ac:dyDescent="0.2">
      <c r="B38" s="173"/>
      <c r="C38" s="217"/>
      <c r="D38" s="217"/>
      <c r="E38" s="174"/>
    </row>
  </sheetData>
  <mergeCells count="8">
    <mergeCell ref="C36:D36"/>
    <mergeCell ref="C37:D37"/>
    <mergeCell ref="C38:D38"/>
    <mergeCell ref="A1:D1"/>
    <mergeCell ref="A2:D2"/>
    <mergeCell ref="A3:D3"/>
    <mergeCell ref="A4:D4"/>
    <mergeCell ref="C30:D30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showGridLines="0" topLeftCell="A32" workbookViewId="0">
      <selection activeCell="C52" sqref="A41:D52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220" t="str">
        <f>'Notas a los Edos Financieros'!A1</f>
        <v>JUNTA DE AGUA POTABLE DRENAJE ALCANTARILLADO Y SANEAMIENTO DEL MUNICIPIO DE IRAPUATO GTO</v>
      </c>
      <c r="B1" s="220"/>
      <c r="C1" s="220"/>
      <c r="D1" s="220"/>
    </row>
    <row r="2" spans="1:4" s="124" customFormat="1" ht="18.95" customHeight="1" x14ac:dyDescent="0.25">
      <c r="A2" s="220" t="s">
        <v>625</v>
      </c>
      <c r="B2" s="220"/>
      <c r="C2" s="220"/>
      <c r="D2" s="220"/>
    </row>
    <row r="3" spans="1:4" s="124" customFormat="1" ht="18.95" customHeight="1" x14ac:dyDescent="0.25">
      <c r="A3" s="220" t="str">
        <f>'Notas a los Edos Financieros'!A3</f>
        <v xml:space="preserve">Correspondiente del 1 de enero al 31 marzo </v>
      </c>
      <c r="B3" s="220"/>
      <c r="C3" s="220"/>
      <c r="D3" s="220"/>
    </row>
    <row r="4" spans="1:4" s="125" customFormat="1" x14ac:dyDescent="0.2">
      <c r="A4" s="221"/>
      <c r="B4" s="221"/>
      <c r="C4" s="221"/>
      <c r="D4" s="221"/>
    </row>
    <row r="5" spans="1:4" x14ac:dyDescent="0.2">
      <c r="A5" s="126" t="s">
        <v>168</v>
      </c>
      <c r="B5" s="127"/>
      <c r="C5" s="128"/>
      <c r="D5" s="129">
        <v>151743300.70999998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152829012.38</v>
      </c>
    </row>
    <row r="8" spans="1:4" x14ac:dyDescent="0.2">
      <c r="A8" s="110"/>
      <c r="B8" s="135" t="s">
        <v>166</v>
      </c>
      <c r="C8" s="169">
        <f>762175.35+4234+126601.24</f>
        <v>893010.59</v>
      </c>
      <c r="D8" s="136"/>
    </row>
    <row r="9" spans="1:4" x14ac:dyDescent="0.2">
      <c r="A9" s="110"/>
      <c r="B9" s="135" t="s">
        <v>165</v>
      </c>
      <c r="C9" s="169">
        <v>8208.02</v>
      </c>
      <c r="D9" s="137"/>
    </row>
    <row r="10" spans="1:4" x14ac:dyDescent="0.2">
      <c r="A10" s="110"/>
      <c r="B10" s="135" t="s">
        <v>164</v>
      </c>
      <c r="C10" s="169">
        <v>51663.270000000004</v>
      </c>
      <c r="D10" s="137"/>
    </row>
    <row r="11" spans="1:4" x14ac:dyDescent="0.2">
      <c r="A11" s="110"/>
      <c r="B11" s="135" t="s">
        <v>163</v>
      </c>
      <c r="C11" s="169">
        <v>3383600.0199999996</v>
      </c>
      <c r="D11" s="137"/>
    </row>
    <row r="12" spans="1:4" x14ac:dyDescent="0.2">
      <c r="A12" s="110"/>
      <c r="B12" s="135" t="s">
        <v>162</v>
      </c>
      <c r="C12" s="169">
        <v>0</v>
      </c>
      <c r="D12" s="137"/>
    </row>
    <row r="13" spans="1:4" x14ac:dyDescent="0.2">
      <c r="A13" s="110"/>
      <c r="B13" s="135" t="s">
        <v>161</v>
      </c>
      <c r="C13" s="169">
        <f>1147037.71+60477.76+91292</f>
        <v>1298807.47</v>
      </c>
      <c r="D13" s="137"/>
    </row>
    <row r="14" spans="1:4" x14ac:dyDescent="0.2">
      <c r="A14" s="110"/>
      <c r="B14" s="135" t="s">
        <v>160</v>
      </c>
      <c r="C14" s="169">
        <v>0</v>
      </c>
      <c r="D14" s="137"/>
    </row>
    <row r="15" spans="1:4" x14ac:dyDescent="0.2">
      <c r="A15" s="110"/>
      <c r="B15" s="135" t="s">
        <v>159</v>
      </c>
      <c r="C15" s="169">
        <f>46962008.14+5802699.01+72366210.71</f>
        <v>125130917.85999998</v>
      </c>
      <c r="D15" s="137"/>
    </row>
    <row r="16" spans="1:4" x14ac:dyDescent="0.2">
      <c r="A16" s="110"/>
      <c r="B16" s="135" t="s">
        <v>158</v>
      </c>
      <c r="C16" s="169">
        <v>88972</v>
      </c>
      <c r="D16" s="137"/>
    </row>
    <row r="17" spans="1:4" x14ac:dyDescent="0.2">
      <c r="A17" s="110"/>
      <c r="B17" s="135" t="s">
        <v>157</v>
      </c>
      <c r="C17" s="169">
        <f>9383555.13+12590278.02</f>
        <v>21973833.149999999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87819219.719999999</v>
      </c>
    </row>
    <row r="27" spans="1:4" x14ac:dyDescent="0.2">
      <c r="A27" s="110"/>
      <c r="B27" s="135" t="s">
        <v>133</v>
      </c>
      <c r="C27" s="155">
        <v>15295255.960000001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0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55">
        <v>12080355.039999999</v>
      </c>
      <c r="D32" s="137"/>
    </row>
    <row r="33" spans="1:4" x14ac:dyDescent="0.2">
      <c r="A33" s="110"/>
      <c r="B33" s="138" t="s">
        <v>148</v>
      </c>
      <c r="C33" s="170">
        <v>60443608.719999999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86733508.049999982</v>
      </c>
    </row>
    <row r="38" spans="1:4" x14ac:dyDescent="0.2">
      <c r="B38" s="171" t="s">
        <v>656</v>
      </c>
      <c r="C38" s="86"/>
      <c r="D38" s="172"/>
    </row>
    <row r="39" spans="1:4" x14ac:dyDescent="0.2">
      <c r="B39" s="86"/>
      <c r="C39" s="171"/>
      <c r="D39" s="172"/>
    </row>
    <row r="40" spans="1:4" x14ac:dyDescent="0.2">
      <c r="B40" s="86"/>
      <c r="C40" s="173"/>
      <c r="D40" s="173"/>
    </row>
    <row r="41" spans="1:4" x14ac:dyDescent="0.2">
      <c r="B41" s="175"/>
      <c r="C41" s="175"/>
      <c r="D41" s="86"/>
    </row>
    <row r="42" spans="1:4" x14ac:dyDescent="0.2">
      <c r="B42" s="173"/>
      <c r="C42" s="173"/>
      <c r="D42" s="86"/>
    </row>
    <row r="43" spans="1:4" x14ac:dyDescent="0.2">
      <c r="B43" s="175"/>
      <c r="C43" s="176"/>
      <c r="D43" s="86"/>
    </row>
    <row r="44" spans="1:4" x14ac:dyDescent="0.2">
      <c r="B44" s="175"/>
      <c r="C44" s="216"/>
      <c r="D44" s="216"/>
    </row>
    <row r="45" spans="1:4" x14ac:dyDescent="0.2">
      <c r="B45" s="175"/>
      <c r="C45" s="177"/>
      <c r="D45" s="86"/>
    </row>
    <row r="46" spans="1:4" x14ac:dyDescent="0.2">
      <c r="B46" s="173"/>
      <c r="C46" s="86"/>
      <c r="D46" s="173"/>
    </row>
    <row r="47" spans="1:4" x14ac:dyDescent="0.2">
      <c r="B47" s="76"/>
      <c r="C47" s="86"/>
      <c r="D47" s="173"/>
    </row>
    <row r="48" spans="1:4" x14ac:dyDescent="0.2">
      <c r="B48" s="173"/>
      <c r="C48" s="173"/>
      <c r="D48" s="173"/>
    </row>
    <row r="49" spans="2:4" x14ac:dyDescent="0.2">
      <c r="B49" s="173"/>
      <c r="C49" s="173"/>
      <c r="D49" s="173"/>
    </row>
    <row r="50" spans="2:4" x14ac:dyDescent="0.2">
      <c r="B50" s="173"/>
      <c r="C50" s="217"/>
      <c r="D50" s="217"/>
    </row>
    <row r="51" spans="2:4" x14ac:dyDescent="0.2">
      <c r="B51" s="173"/>
      <c r="C51" s="217"/>
      <c r="D51" s="217"/>
    </row>
    <row r="52" spans="2:4" x14ac:dyDescent="0.2">
      <c r="B52" s="173"/>
      <c r="C52" s="217"/>
      <c r="D52" s="217"/>
    </row>
  </sheetData>
  <mergeCells count="8">
    <mergeCell ref="C50:D50"/>
    <mergeCell ref="C51:D51"/>
    <mergeCell ref="C52:D52"/>
    <mergeCell ref="A1:D1"/>
    <mergeCell ref="A2:D2"/>
    <mergeCell ref="A3:D3"/>
    <mergeCell ref="A4:D4"/>
    <mergeCell ref="C44:D44"/>
  </mergeCells>
  <pageMargins left="0.7" right="0.7" top="0.75" bottom="0.75" header="0.3" footer="0.3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opLeftCell="A67" workbookViewId="0">
      <selection activeCell="B95" sqref="B83:F95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hidden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214" t="str">
        <f>'Notas a los Edos Financieros'!A1</f>
        <v>JUNTA DE AGUA POTABLE DRENAJE ALCANTARILLADO Y SANEAMIENTO DEL MUNICIPIO DE IRAPUATO GTO</v>
      </c>
      <c r="B1" s="222"/>
      <c r="C1" s="222"/>
      <c r="D1" s="222"/>
      <c r="E1" s="222"/>
      <c r="F1" s="222"/>
      <c r="G1" s="84" t="s">
        <v>288</v>
      </c>
      <c r="H1" s="85">
        <f>'Notas a los Edos Financieros'!E1</f>
        <v>2018</v>
      </c>
    </row>
    <row r="2" spans="1:10" ht="18.95" customHeight="1" x14ac:dyDescent="0.2">
      <c r="A2" s="214" t="str">
        <f>'Notas a los Edos Financieros'!A2</f>
        <v>Notas de Desglose Estado de Situación Financiera</v>
      </c>
      <c r="B2" s="222"/>
      <c r="C2" s="222"/>
      <c r="D2" s="222"/>
      <c r="E2" s="222"/>
      <c r="F2" s="222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214" t="str">
        <f>'Notas a los Edos Financieros'!A3</f>
        <v xml:space="preserve">Correspondiente del 1 de enero al 31 marzo </v>
      </c>
      <c r="B3" s="222"/>
      <c r="C3" s="222"/>
      <c r="D3" s="222"/>
      <c r="E3" s="222"/>
      <c r="F3" s="222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92">
        <v>7000</v>
      </c>
      <c r="B8" s="193" t="s">
        <v>209</v>
      </c>
      <c r="C8" s="194">
        <f>SUM(C35:C43)</f>
        <v>69224567</v>
      </c>
      <c r="D8" s="195"/>
      <c r="E8" s="195"/>
      <c r="F8" s="194">
        <f>SUM(F35:F43)</f>
        <v>76177586</v>
      </c>
    </row>
    <row r="9" spans="1:10" hidden="1" x14ac:dyDescent="0.2">
      <c r="A9" s="196">
        <v>7110</v>
      </c>
      <c r="B9" s="196" t="s">
        <v>208</v>
      </c>
      <c r="C9" s="197">
        <v>0</v>
      </c>
      <c r="D9" s="198">
        <v>0</v>
      </c>
      <c r="E9" s="198">
        <v>0</v>
      </c>
      <c r="F9" s="197">
        <v>0</v>
      </c>
    </row>
    <row r="10" spans="1:10" hidden="1" x14ac:dyDescent="0.2">
      <c r="A10" s="196">
        <v>7120</v>
      </c>
      <c r="B10" s="196" t="s">
        <v>207</v>
      </c>
      <c r="C10" s="197">
        <v>0</v>
      </c>
      <c r="D10" s="198">
        <v>0</v>
      </c>
      <c r="E10" s="198">
        <v>0</v>
      </c>
      <c r="F10" s="197">
        <v>0</v>
      </c>
    </row>
    <row r="11" spans="1:10" hidden="1" x14ac:dyDescent="0.2">
      <c r="A11" s="196">
        <v>7130</v>
      </c>
      <c r="B11" s="196" t="s">
        <v>206</v>
      </c>
      <c r="C11" s="197">
        <v>0</v>
      </c>
      <c r="D11" s="198">
        <v>0</v>
      </c>
      <c r="E11" s="198">
        <v>0</v>
      </c>
      <c r="F11" s="197">
        <v>0</v>
      </c>
    </row>
    <row r="12" spans="1:10" hidden="1" x14ac:dyDescent="0.2">
      <c r="A12" s="196">
        <v>7140</v>
      </c>
      <c r="B12" s="196" t="s">
        <v>205</v>
      </c>
      <c r="C12" s="197">
        <v>0</v>
      </c>
      <c r="D12" s="198">
        <v>0</v>
      </c>
      <c r="E12" s="198">
        <v>0</v>
      </c>
      <c r="F12" s="197">
        <v>0</v>
      </c>
    </row>
    <row r="13" spans="1:10" hidden="1" x14ac:dyDescent="0.2">
      <c r="A13" s="196">
        <v>7150</v>
      </c>
      <c r="B13" s="196" t="s">
        <v>204</v>
      </c>
      <c r="C13" s="197">
        <v>0</v>
      </c>
      <c r="D13" s="198">
        <v>0</v>
      </c>
      <c r="E13" s="198">
        <v>0</v>
      </c>
      <c r="F13" s="197">
        <v>0</v>
      </c>
    </row>
    <row r="14" spans="1:10" hidden="1" x14ac:dyDescent="0.2">
      <c r="A14" s="196">
        <v>7160</v>
      </c>
      <c r="B14" s="196" t="s">
        <v>203</v>
      </c>
      <c r="C14" s="197">
        <v>0</v>
      </c>
      <c r="D14" s="198">
        <v>0</v>
      </c>
      <c r="E14" s="198">
        <v>0</v>
      </c>
      <c r="F14" s="197">
        <v>0</v>
      </c>
    </row>
    <row r="15" spans="1:10" hidden="1" x14ac:dyDescent="0.2">
      <c r="A15" s="196">
        <v>7210</v>
      </c>
      <c r="B15" s="196" t="s">
        <v>202</v>
      </c>
      <c r="C15" s="197">
        <v>0</v>
      </c>
      <c r="D15" s="198">
        <v>0</v>
      </c>
      <c r="E15" s="198">
        <v>0</v>
      </c>
      <c r="F15" s="197">
        <v>0</v>
      </c>
    </row>
    <row r="16" spans="1:10" hidden="1" x14ac:dyDescent="0.2">
      <c r="A16" s="196">
        <v>7220</v>
      </c>
      <c r="B16" s="196" t="s">
        <v>201</v>
      </c>
      <c r="C16" s="197">
        <v>0</v>
      </c>
      <c r="D16" s="198">
        <v>0</v>
      </c>
      <c r="E16" s="198">
        <v>0</v>
      </c>
      <c r="F16" s="197">
        <v>0</v>
      </c>
    </row>
    <row r="17" spans="1:6" hidden="1" x14ac:dyDescent="0.2">
      <c r="A17" s="196">
        <v>7230</v>
      </c>
      <c r="B17" s="196" t="s">
        <v>200</v>
      </c>
      <c r="C17" s="197">
        <v>0</v>
      </c>
      <c r="D17" s="198">
        <v>0</v>
      </c>
      <c r="E17" s="198">
        <v>0</v>
      </c>
      <c r="F17" s="197">
        <v>0</v>
      </c>
    </row>
    <row r="18" spans="1:6" hidden="1" x14ac:dyDescent="0.2">
      <c r="A18" s="196">
        <v>7240</v>
      </c>
      <c r="B18" s="196" t="s">
        <v>199</v>
      </c>
      <c r="C18" s="197">
        <v>0</v>
      </c>
      <c r="D18" s="198">
        <v>0</v>
      </c>
      <c r="E18" s="198">
        <v>0</v>
      </c>
      <c r="F18" s="197">
        <v>0</v>
      </c>
    </row>
    <row r="19" spans="1:6" hidden="1" x14ac:dyDescent="0.2">
      <c r="A19" s="196">
        <v>7250</v>
      </c>
      <c r="B19" s="196" t="s">
        <v>198</v>
      </c>
      <c r="C19" s="197">
        <v>0</v>
      </c>
      <c r="D19" s="198">
        <v>0</v>
      </c>
      <c r="E19" s="198">
        <v>0</v>
      </c>
      <c r="F19" s="197">
        <v>0</v>
      </c>
    </row>
    <row r="20" spans="1:6" hidden="1" x14ac:dyDescent="0.2">
      <c r="A20" s="196">
        <v>7260</v>
      </c>
      <c r="B20" s="196" t="s">
        <v>197</v>
      </c>
      <c r="C20" s="197">
        <v>0</v>
      </c>
      <c r="D20" s="198">
        <v>0</v>
      </c>
      <c r="E20" s="198">
        <v>0</v>
      </c>
      <c r="F20" s="197">
        <v>0</v>
      </c>
    </row>
    <row r="21" spans="1:6" hidden="1" x14ac:dyDescent="0.2">
      <c r="A21" s="196">
        <v>7310</v>
      </c>
      <c r="B21" s="196" t="s">
        <v>196</v>
      </c>
      <c r="C21" s="197">
        <v>0</v>
      </c>
      <c r="D21" s="198">
        <v>0</v>
      </c>
      <c r="E21" s="198">
        <v>0</v>
      </c>
      <c r="F21" s="197">
        <v>0</v>
      </c>
    </row>
    <row r="22" spans="1:6" hidden="1" x14ac:dyDescent="0.2">
      <c r="A22" s="196">
        <v>7320</v>
      </c>
      <c r="B22" s="196" t="s">
        <v>195</v>
      </c>
      <c r="C22" s="197">
        <v>0</v>
      </c>
      <c r="D22" s="198">
        <v>0</v>
      </c>
      <c r="E22" s="198">
        <v>0</v>
      </c>
      <c r="F22" s="197">
        <v>0</v>
      </c>
    </row>
    <row r="23" spans="1:6" hidden="1" x14ac:dyDescent="0.2">
      <c r="A23" s="196">
        <v>7330</v>
      </c>
      <c r="B23" s="196" t="s">
        <v>194</v>
      </c>
      <c r="C23" s="197">
        <v>0</v>
      </c>
      <c r="D23" s="198">
        <v>0</v>
      </c>
      <c r="E23" s="198">
        <v>0</v>
      </c>
      <c r="F23" s="197">
        <v>0</v>
      </c>
    </row>
    <row r="24" spans="1:6" hidden="1" x14ac:dyDescent="0.2">
      <c r="A24" s="196">
        <v>7340</v>
      </c>
      <c r="B24" s="196" t="s">
        <v>193</v>
      </c>
      <c r="C24" s="197">
        <v>0</v>
      </c>
      <c r="D24" s="198">
        <v>0</v>
      </c>
      <c r="E24" s="198">
        <v>0</v>
      </c>
      <c r="F24" s="197">
        <v>0</v>
      </c>
    </row>
    <row r="25" spans="1:6" hidden="1" x14ac:dyDescent="0.2">
      <c r="A25" s="196">
        <v>7350</v>
      </c>
      <c r="B25" s="196" t="s">
        <v>192</v>
      </c>
      <c r="C25" s="197">
        <v>0</v>
      </c>
      <c r="D25" s="198">
        <v>0</v>
      </c>
      <c r="E25" s="198">
        <v>0</v>
      </c>
      <c r="F25" s="197">
        <v>0</v>
      </c>
    </row>
    <row r="26" spans="1:6" hidden="1" x14ac:dyDescent="0.2">
      <c r="A26" s="196">
        <v>7360</v>
      </c>
      <c r="B26" s="196" t="s">
        <v>191</v>
      </c>
      <c r="C26" s="197">
        <v>0</v>
      </c>
      <c r="D26" s="198">
        <v>0</v>
      </c>
      <c r="E26" s="198">
        <v>0</v>
      </c>
      <c r="F26" s="197">
        <v>0</v>
      </c>
    </row>
    <row r="27" spans="1:6" hidden="1" x14ac:dyDescent="0.2">
      <c r="A27" s="196">
        <v>7410</v>
      </c>
      <c r="B27" s="196" t="s">
        <v>190</v>
      </c>
      <c r="C27" s="197">
        <v>0</v>
      </c>
      <c r="D27" s="198">
        <v>0</v>
      </c>
      <c r="E27" s="198">
        <v>0</v>
      </c>
      <c r="F27" s="197">
        <v>0</v>
      </c>
    </row>
    <row r="28" spans="1:6" hidden="1" x14ac:dyDescent="0.2">
      <c r="A28" s="196">
        <v>7420</v>
      </c>
      <c r="B28" s="196" t="s">
        <v>189</v>
      </c>
      <c r="C28" s="197">
        <v>0</v>
      </c>
      <c r="D28" s="198">
        <v>0</v>
      </c>
      <c r="E28" s="198">
        <v>0</v>
      </c>
      <c r="F28" s="197">
        <v>0</v>
      </c>
    </row>
    <row r="29" spans="1:6" hidden="1" x14ac:dyDescent="0.2">
      <c r="A29" s="196">
        <v>7510</v>
      </c>
      <c r="B29" s="196" t="s">
        <v>188</v>
      </c>
      <c r="C29" s="197">
        <v>0</v>
      </c>
      <c r="D29" s="198">
        <v>0</v>
      </c>
      <c r="E29" s="198">
        <v>0</v>
      </c>
      <c r="F29" s="197">
        <v>0</v>
      </c>
    </row>
    <row r="30" spans="1:6" hidden="1" x14ac:dyDescent="0.2">
      <c r="A30" s="196">
        <v>7520</v>
      </c>
      <c r="B30" s="196" t="s">
        <v>187</v>
      </c>
      <c r="C30" s="197">
        <v>0</v>
      </c>
      <c r="D30" s="198">
        <v>0</v>
      </c>
      <c r="E30" s="198">
        <v>0</v>
      </c>
      <c r="F30" s="197">
        <v>0</v>
      </c>
    </row>
    <row r="31" spans="1:6" hidden="1" x14ac:dyDescent="0.2">
      <c r="A31" s="196">
        <v>7610</v>
      </c>
      <c r="B31" s="196" t="s">
        <v>186</v>
      </c>
      <c r="C31" s="197">
        <v>0</v>
      </c>
      <c r="D31" s="198">
        <v>0</v>
      </c>
      <c r="E31" s="198">
        <v>0</v>
      </c>
      <c r="F31" s="197">
        <v>0</v>
      </c>
    </row>
    <row r="32" spans="1:6" hidden="1" x14ac:dyDescent="0.2">
      <c r="A32" s="196">
        <v>7620</v>
      </c>
      <c r="B32" s="196" t="s">
        <v>185</v>
      </c>
      <c r="C32" s="197">
        <v>0</v>
      </c>
      <c r="D32" s="198">
        <v>0</v>
      </c>
      <c r="E32" s="198">
        <v>0</v>
      </c>
      <c r="F32" s="197">
        <v>0</v>
      </c>
    </row>
    <row r="33" spans="1:6" hidden="1" x14ac:dyDescent="0.2">
      <c r="A33" s="196">
        <v>7630</v>
      </c>
      <c r="B33" s="196" t="s">
        <v>184</v>
      </c>
      <c r="C33" s="197">
        <v>0</v>
      </c>
      <c r="D33" s="198">
        <v>0</v>
      </c>
      <c r="E33" s="198">
        <v>0</v>
      </c>
      <c r="F33" s="197">
        <v>0</v>
      </c>
    </row>
    <row r="34" spans="1:6" hidden="1" x14ac:dyDescent="0.2">
      <c r="A34" s="196">
        <v>7640</v>
      </c>
      <c r="B34" s="196" t="s">
        <v>183</v>
      </c>
      <c r="C34" s="197">
        <v>0</v>
      </c>
      <c r="D34" s="198">
        <v>0</v>
      </c>
      <c r="E34" s="198">
        <v>0</v>
      </c>
      <c r="F34" s="197">
        <v>0</v>
      </c>
    </row>
    <row r="35" spans="1:6" x14ac:dyDescent="0.2">
      <c r="A35" s="199">
        <v>771</v>
      </c>
      <c r="B35" s="200" t="s">
        <v>641</v>
      </c>
      <c r="C35" s="201">
        <v>3058801</v>
      </c>
      <c r="D35" s="198"/>
      <c r="E35" s="198"/>
      <c r="F35" s="202">
        <v>2946566</v>
      </c>
    </row>
    <row r="36" spans="1:6" x14ac:dyDescent="0.2">
      <c r="A36" s="199">
        <v>773</v>
      </c>
      <c r="B36" s="200" t="s">
        <v>642</v>
      </c>
      <c r="C36" s="201">
        <v>11343379</v>
      </c>
      <c r="D36" s="198"/>
      <c r="E36" s="198"/>
      <c r="F36" s="202">
        <v>11890384</v>
      </c>
    </row>
    <row r="37" spans="1:6" x14ac:dyDescent="0.2">
      <c r="A37" s="199">
        <v>775</v>
      </c>
      <c r="B37" s="200" t="s">
        <v>643</v>
      </c>
      <c r="C37" s="201">
        <v>7339549</v>
      </c>
      <c r="D37" s="198"/>
      <c r="E37" s="198"/>
      <c r="F37" s="202">
        <v>7267759</v>
      </c>
    </row>
    <row r="38" spans="1:6" x14ac:dyDescent="0.2">
      <c r="A38" s="203" t="s">
        <v>650</v>
      </c>
      <c r="B38" s="200" t="s">
        <v>644</v>
      </c>
      <c r="C38" s="201">
        <v>1838949</v>
      </c>
      <c r="D38" s="198"/>
      <c r="E38" s="198"/>
      <c r="F38" s="202">
        <v>1688367</v>
      </c>
    </row>
    <row r="39" spans="1:6" x14ac:dyDescent="0.2">
      <c r="A39" s="204" t="s">
        <v>651</v>
      </c>
      <c r="B39" s="205" t="s">
        <v>645</v>
      </c>
      <c r="C39" s="201">
        <v>3190731</v>
      </c>
      <c r="D39" s="198"/>
      <c r="E39" s="198"/>
      <c r="F39" s="202">
        <v>2886394</v>
      </c>
    </row>
    <row r="40" spans="1:6" x14ac:dyDescent="0.2">
      <c r="A40" s="204" t="s">
        <v>652</v>
      </c>
      <c r="B40" s="205" t="s">
        <v>646</v>
      </c>
      <c r="C40" s="201">
        <v>5914430</v>
      </c>
      <c r="D40" s="198"/>
      <c r="E40" s="198"/>
      <c r="F40" s="202">
        <v>6512413</v>
      </c>
    </row>
    <row r="41" spans="1:6" x14ac:dyDescent="0.2">
      <c r="A41" s="204" t="s">
        <v>653</v>
      </c>
      <c r="B41" s="205" t="s">
        <v>647</v>
      </c>
      <c r="C41" s="201">
        <v>2778037</v>
      </c>
      <c r="D41" s="198"/>
      <c r="E41" s="198"/>
      <c r="F41" s="202">
        <v>2737691</v>
      </c>
    </row>
    <row r="42" spans="1:6" x14ac:dyDescent="0.2">
      <c r="A42" s="204" t="s">
        <v>654</v>
      </c>
      <c r="B42" s="205" t="s">
        <v>648</v>
      </c>
      <c r="C42" s="201">
        <v>9558659</v>
      </c>
      <c r="D42" s="198"/>
      <c r="E42" s="198"/>
      <c r="F42" s="202">
        <v>8258383</v>
      </c>
    </row>
    <row r="43" spans="1:6" x14ac:dyDescent="0.2">
      <c r="A43" s="204" t="s">
        <v>655</v>
      </c>
      <c r="B43" s="205" t="s">
        <v>649</v>
      </c>
      <c r="C43" s="201">
        <v>24202032</v>
      </c>
      <c r="D43" s="198"/>
      <c r="E43" s="198"/>
      <c r="F43" s="202">
        <v>31989629</v>
      </c>
    </row>
    <row r="44" spans="1:6" x14ac:dyDescent="0.2">
      <c r="A44" s="190"/>
      <c r="B44" s="191"/>
      <c r="C44" s="166"/>
      <c r="D44" s="189"/>
      <c r="E44" s="189"/>
      <c r="F44" s="154"/>
    </row>
    <row r="45" spans="1:6" x14ac:dyDescent="0.2">
      <c r="A45" s="190"/>
      <c r="B45" s="191"/>
      <c r="C45" s="166"/>
      <c r="D45" s="189"/>
      <c r="E45" s="189"/>
      <c r="F45" s="154"/>
    </row>
    <row r="46" spans="1:6" x14ac:dyDescent="0.2">
      <c r="A46" s="190"/>
      <c r="B46" s="191"/>
      <c r="C46" s="166"/>
      <c r="D46" s="189"/>
      <c r="E46" s="189"/>
      <c r="F46" s="154"/>
    </row>
    <row r="47" spans="1:6" x14ac:dyDescent="0.2">
      <c r="A47" s="190"/>
      <c r="B47" s="191"/>
      <c r="C47" s="166"/>
      <c r="D47" s="189"/>
      <c r="E47" s="189"/>
      <c r="F47" s="154"/>
    </row>
    <row r="48" spans="1:6" x14ac:dyDescent="0.2">
      <c r="A48" s="190"/>
      <c r="B48" s="171" t="s">
        <v>656</v>
      </c>
      <c r="D48" s="172"/>
      <c r="E48" s="189"/>
      <c r="F48" s="154"/>
    </row>
    <row r="49" spans="1:6" x14ac:dyDescent="0.2">
      <c r="A49" s="190"/>
      <c r="C49" s="171"/>
      <c r="D49" s="172"/>
      <c r="E49" s="189"/>
      <c r="F49" s="154"/>
    </row>
    <row r="50" spans="1:6" x14ac:dyDescent="0.2">
      <c r="A50" s="190"/>
      <c r="C50" s="173"/>
      <c r="D50" s="173"/>
      <c r="E50" s="189"/>
      <c r="F50" s="154"/>
    </row>
    <row r="51" spans="1:6" x14ac:dyDescent="0.2">
      <c r="A51" s="190"/>
      <c r="B51" s="175"/>
      <c r="C51" s="175"/>
      <c r="E51" s="189"/>
      <c r="F51" s="154"/>
    </row>
    <row r="52" spans="1:6" x14ac:dyDescent="0.2">
      <c r="A52" s="190"/>
      <c r="B52" s="173"/>
      <c r="C52" s="173"/>
      <c r="E52" s="189"/>
      <c r="F52" s="154"/>
    </row>
    <row r="53" spans="1:6" x14ac:dyDescent="0.2">
      <c r="A53" s="190"/>
      <c r="B53" s="175"/>
      <c r="C53" s="176"/>
      <c r="E53" s="189"/>
      <c r="F53" s="154"/>
    </row>
    <row r="54" spans="1:6" x14ac:dyDescent="0.2">
      <c r="A54" s="190"/>
      <c r="B54" s="175"/>
      <c r="C54" s="216"/>
      <c r="D54" s="216"/>
      <c r="E54" s="189"/>
      <c r="F54" s="154"/>
    </row>
    <row r="55" spans="1:6" x14ac:dyDescent="0.2">
      <c r="A55" s="190"/>
      <c r="B55" s="175"/>
      <c r="C55" s="177"/>
      <c r="E55" s="189"/>
      <c r="F55" s="154"/>
    </row>
    <row r="56" spans="1:6" x14ac:dyDescent="0.2">
      <c r="A56" s="190"/>
      <c r="B56" s="173"/>
      <c r="D56" s="173"/>
      <c r="E56" s="189"/>
      <c r="F56" s="154"/>
    </row>
    <row r="57" spans="1:6" x14ac:dyDescent="0.2">
      <c r="A57" s="190"/>
      <c r="B57" s="76"/>
      <c r="D57" s="173"/>
      <c r="E57" s="189"/>
      <c r="F57" s="154"/>
    </row>
    <row r="58" spans="1:6" ht="11.25" customHeight="1" x14ac:dyDescent="0.2">
      <c r="A58" s="190"/>
      <c r="B58" s="173"/>
      <c r="C58" s="173"/>
      <c r="D58" s="173"/>
      <c r="E58" s="189"/>
      <c r="F58" s="154"/>
    </row>
    <row r="59" spans="1:6" x14ac:dyDescent="0.2">
      <c r="A59" s="190"/>
      <c r="B59" s="173"/>
      <c r="C59" s="173"/>
      <c r="D59" s="173"/>
      <c r="E59" s="189"/>
      <c r="F59" s="154"/>
    </row>
    <row r="60" spans="1:6" x14ac:dyDescent="0.2">
      <c r="A60" s="190"/>
      <c r="B60" s="173"/>
      <c r="C60" s="217"/>
      <c r="D60" s="217"/>
      <c r="E60" s="189"/>
      <c r="F60" s="154"/>
    </row>
    <row r="61" spans="1:6" x14ac:dyDescent="0.2">
      <c r="A61" s="190"/>
      <c r="B61" s="173"/>
      <c r="C61" s="217"/>
      <c r="D61" s="217"/>
      <c r="E61" s="189"/>
      <c r="F61" s="154"/>
    </row>
    <row r="62" spans="1:6" x14ac:dyDescent="0.2">
      <c r="A62" s="190"/>
      <c r="B62" s="173"/>
      <c r="C62" s="217"/>
      <c r="D62" s="217"/>
      <c r="E62" s="189"/>
      <c r="F62" s="154"/>
    </row>
    <row r="63" spans="1:6" x14ac:dyDescent="0.2">
      <c r="A63" s="190"/>
      <c r="B63" s="191"/>
      <c r="C63" s="166"/>
      <c r="D63" s="189"/>
      <c r="E63" s="189"/>
      <c r="F63" s="154"/>
    </row>
    <row r="64" spans="1:6" ht="11.25" customHeight="1" x14ac:dyDescent="0.2">
      <c r="C64" s="91"/>
      <c r="D64" s="91"/>
      <c r="E64" s="91"/>
    </row>
    <row r="65" spans="1:6" s="145" customFormat="1" ht="11.25" customHeight="1" x14ac:dyDescent="0.2">
      <c r="A65" s="192">
        <v>8000</v>
      </c>
      <c r="B65" s="193" t="s">
        <v>181</v>
      </c>
      <c r="C65" s="193"/>
      <c r="D65" s="193"/>
      <c r="E65" s="193"/>
      <c r="F65" s="202"/>
    </row>
    <row r="66" spans="1:6" ht="11.25" customHeight="1" x14ac:dyDescent="0.2">
      <c r="A66" s="196">
        <v>8110</v>
      </c>
      <c r="B66" s="196" t="s">
        <v>180</v>
      </c>
      <c r="C66" s="206">
        <v>66301197.256597057</v>
      </c>
      <c r="D66" s="196"/>
      <c r="E66" s="197"/>
      <c r="F66" s="206">
        <v>49140246.172218055</v>
      </c>
    </row>
    <row r="67" spans="1:6" x14ac:dyDescent="0.2">
      <c r="A67" s="196">
        <v>8120</v>
      </c>
      <c r="B67" s="196" t="s">
        <v>179</v>
      </c>
      <c r="C67" s="206">
        <v>-15131726.366202936</v>
      </c>
      <c r="D67" s="196"/>
      <c r="E67" s="197"/>
      <c r="F67" s="206">
        <v>11202276.472218066</v>
      </c>
    </row>
    <row r="68" spans="1:6" x14ac:dyDescent="0.2">
      <c r="A68" s="196">
        <v>8130</v>
      </c>
      <c r="B68" s="196" t="s">
        <v>178</v>
      </c>
      <c r="C68" s="206"/>
      <c r="D68" s="196"/>
      <c r="E68" s="197"/>
      <c r="F68" s="206"/>
    </row>
    <row r="69" spans="1:6" x14ac:dyDescent="0.2">
      <c r="A69" s="196">
        <v>8140</v>
      </c>
      <c r="B69" s="196" t="s">
        <v>177</v>
      </c>
      <c r="C69" s="206">
        <v>81432923.622799993</v>
      </c>
      <c r="D69" s="196"/>
      <c r="E69" s="197"/>
      <c r="F69" s="206">
        <v>37937969.699999988</v>
      </c>
    </row>
    <row r="70" spans="1:6" x14ac:dyDescent="0.2">
      <c r="A70" s="196">
        <v>8150</v>
      </c>
      <c r="B70" s="196" t="s">
        <v>176</v>
      </c>
      <c r="C70" s="206">
        <v>81432923.622799993</v>
      </c>
      <c r="D70" s="196"/>
      <c r="E70" s="197"/>
      <c r="F70" s="206">
        <v>37937969.699999988</v>
      </c>
    </row>
    <row r="71" spans="1:6" x14ac:dyDescent="0.2">
      <c r="A71" s="196">
        <v>8210</v>
      </c>
      <c r="B71" s="196" t="s">
        <v>175</v>
      </c>
      <c r="C71" s="206">
        <v>209966932.51969981</v>
      </c>
      <c r="D71" s="196"/>
      <c r="E71" s="197"/>
      <c r="F71" s="206">
        <v>89524597.530000031</v>
      </c>
    </row>
    <row r="72" spans="1:6" x14ac:dyDescent="0.2">
      <c r="A72" s="196">
        <v>8220</v>
      </c>
      <c r="B72" s="196" t="s">
        <v>174</v>
      </c>
      <c r="C72" s="206">
        <v>109541455.0996998</v>
      </c>
      <c r="D72" s="196"/>
      <c r="E72" s="197"/>
      <c r="F72" s="206">
        <v>-256795688.21999997</v>
      </c>
    </row>
    <row r="73" spans="1:6" x14ac:dyDescent="0.2">
      <c r="A73" s="196">
        <v>8230</v>
      </c>
      <c r="B73" s="196" t="s">
        <v>173</v>
      </c>
      <c r="C73" s="206">
        <v>0</v>
      </c>
      <c r="D73" s="196"/>
      <c r="E73" s="197"/>
      <c r="F73" s="206"/>
    </row>
    <row r="74" spans="1:6" x14ac:dyDescent="0.2">
      <c r="A74" s="196">
        <v>8240</v>
      </c>
      <c r="B74" s="196" t="s">
        <v>172</v>
      </c>
      <c r="C74" s="206">
        <v>100425477.42000002</v>
      </c>
      <c r="D74" s="196"/>
      <c r="E74" s="197"/>
      <c r="F74" s="206">
        <v>346320285.75</v>
      </c>
    </row>
    <row r="75" spans="1:6" x14ac:dyDescent="0.2">
      <c r="A75" s="196">
        <v>8250</v>
      </c>
      <c r="B75" s="196" t="s">
        <v>171</v>
      </c>
      <c r="C75" s="206">
        <v>104920317.09999999</v>
      </c>
      <c r="D75" s="196"/>
      <c r="E75" s="197"/>
      <c r="F75" s="206">
        <v>108693265.51000001</v>
      </c>
    </row>
    <row r="76" spans="1:6" x14ac:dyDescent="0.2">
      <c r="A76" s="196">
        <v>8260</v>
      </c>
      <c r="B76" s="196" t="s">
        <v>170</v>
      </c>
      <c r="C76" s="206">
        <v>104920317.09999999</v>
      </c>
      <c r="D76" s="196"/>
      <c r="E76" s="197"/>
      <c r="F76" s="206">
        <v>108693265.51000001</v>
      </c>
    </row>
    <row r="77" spans="1:6" x14ac:dyDescent="0.2">
      <c r="A77" s="196">
        <v>8270</v>
      </c>
      <c r="B77" s="196" t="s">
        <v>169</v>
      </c>
      <c r="C77" s="207">
        <v>104920317.09999999</v>
      </c>
      <c r="D77" s="196"/>
      <c r="E77" s="197"/>
      <c r="F77" s="207">
        <v>108693265.51000001</v>
      </c>
    </row>
    <row r="80" spans="1:6" x14ac:dyDescent="0.2">
      <c r="B80" s="171" t="s">
        <v>656</v>
      </c>
      <c r="D80" s="172"/>
      <c r="E80" s="189"/>
      <c r="F80" s="154"/>
    </row>
    <row r="81" spans="2:6" x14ac:dyDescent="0.2">
      <c r="C81" s="171"/>
      <c r="D81" s="172"/>
      <c r="E81" s="189"/>
      <c r="F81" s="154"/>
    </row>
    <row r="82" spans="2:6" x14ac:dyDescent="0.2">
      <c r="C82" s="173"/>
      <c r="D82" s="173"/>
      <c r="E82" s="189"/>
      <c r="F82" s="154"/>
    </row>
    <row r="83" spans="2:6" x14ac:dyDescent="0.2">
      <c r="B83" s="175"/>
      <c r="C83" s="175"/>
      <c r="E83" s="189"/>
      <c r="F83" s="154"/>
    </row>
    <row r="84" spans="2:6" x14ac:dyDescent="0.2">
      <c r="B84" s="173"/>
      <c r="C84" s="173"/>
      <c r="E84" s="189"/>
      <c r="F84" s="154"/>
    </row>
    <row r="85" spans="2:6" x14ac:dyDescent="0.2">
      <c r="B85" s="175"/>
      <c r="C85" s="176"/>
      <c r="E85" s="189"/>
      <c r="F85" s="154"/>
    </row>
    <row r="86" spans="2:6" x14ac:dyDescent="0.2">
      <c r="B86" s="175"/>
      <c r="C86" s="216"/>
      <c r="D86" s="216"/>
      <c r="E86" s="189"/>
      <c r="F86" s="154"/>
    </row>
    <row r="87" spans="2:6" x14ac:dyDescent="0.2">
      <c r="B87" s="175"/>
      <c r="C87" s="177"/>
      <c r="E87" s="189"/>
      <c r="F87" s="154"/>
    </row>
    <row r="88" spans="2:6" x14ac:dyDescent="0.2">
      <c r="B88" s="173"/>
      <c r="D88" s="173"/>
      <c r="E88" s="189"/>
      <c r="F88" s="154"/>
    </row>
    <row r="89" spans="2:6" x14ac:dyDescent="0.2">
      <c r="B89" s="76"/>
      <c r="D89" s="173"/>
      <c r="E89" s="189"/>
      <c r="F89" s="154"/>
    </row>
    <row r="90" spans="2:6" x14ac:dyDescent="0.2">
      <c r="B90" s="173"/>
      <c r="C90" s="173"/>
      <c r="D90" s="173"/>
      <c r="E90" s="189"/>
      <c r="F90" s="154"/>
    </row>
    <row r="91" spans="2:6" x14ac:dyDescent="0.2">
      <c r="B91" s="173"/>
      <c r="C91" s="173"/>
      <c r="D91" s="173"/>
      <c r="E91" s="189"/>
      <c r="F91" s="154"/>
    </row>
    <row r="92" spans="2:6" ht="11.25" customHeight="1" x14ac:dyDescent="0.2">
      <c r="B92" s="173"/>
      <c r="C92" s="217"/>
      <c r="D92" s="217"/>
      <c r="E92" s="217"/>
      <c r="F92" s="217"/>
    </row>
    <row r="93" spans="2:6" x14ac:dyDescent="0.2">
      <c r="B93" s="208"/>
      <c r="C93" s="217"/>
      <c r="D93" s="217"/>
      <c r="E93" s="217"/>
      <c r="F93" s="217"/>
    </row>
    <row r="94" spans="2:6" ht="13.5" customHeight="1" x14ac:dyDescent="0.2">
      <c r="B94" s="208"/>
      <c r="C94" s="217"/>
      <c r="D94" s="217"/>
      <c r="E94" s="217"/>
      <c r="F94" s="217"/>
    </row>
  </sheetData>
  <sheetProtection formatCells="0" formatColumns="0" formatRows="0" insertColumns="0" insertRows="0" insertHyperlinks="0" deleteColumns="0" deleteRows="0" sort="0" autoFilter="0" pivotTables="0"/>
  <mergeCells count="11">
    <mergeCell ref="C92:F92"/>
    <mergeCell ref="C93:F93"/>
    <mergeCell ref="C94:F94"/>
    <mergeCell ref="C61:D61"/>
    <mergeCell ref="C62:D62"/>
    <mergeCell ref="C54:D54"/>
    <mergeCell ref="C60:D60"/>
    <mergeCell ref="C86:D86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7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1" zoomScaleNormal="100" zoomScaleSheetLayoutView="100" workbookViewId="0">
      <selection activeCell="A38" sqref="A38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223" t="s">
        <v>40</v>
      </c>
      <c r="B5" s="223"/>
      <c r="C5" s="223"/>
      <c r="D5" s="223"/>
      <c r="E5" s="223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224" t="s">
        <v>44</v>
      </c>
      <c r="C10" s="224"/>
      <c r="D10" s="224"/>
      <c r="E10" s="224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224" t="s">
        <v>48</v>
      </c>
      <c r="C12" s="224"/>
      <c r="D12" s="224"/>
      <c r="E12" s="224"/>
    </row>
    <row r="13" spans="1:8" s="11" customFormat="1" ht="26.1" customHeight="1" x14ac:dyDescent="0.2">
      <c r="A13" s="29" t="s">
        <v>49</v>
      </c>
      <c r="B13" s="224" t="s">
        <v>50</v>
      </c>
      <c r="C13" s="224"/>
      <c r="D13" s="224"/>
      <c r="E13" s="224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225" t="s">
        <v>56</v>
      </c>
      <c r="C22" s="225"/>
      <c r="D22" s="225"/>
      <c r="E22" s="225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topLeftCell="A70" zoomScale="106" zoomScaleNormal="106" workbookViewId="0">
      <selection activeCell="B142" sqref="B142:E156"/>
    </sheetView>
  </sheetViews>
  <sheetFormatPr baseColWidth="10" defaultColWidth="9.140625" defaultRowHeight="11.25" x14ac:dyDescent="0.2"/>
  <cols>
    <col min="1" max="1" width="10" style="76" customWidth="1"/>
    <col min="2" max="2" width="45.5703125" style="76" customWidth="1"/>
    <col min="3" max="3" width="16.42578125" style="76" bestFit="1" customWidth="1"/>
    <col min="4" max="4" width="19.140625" style="76" customWidth="1"/>
    <col min="5" max="5" width="21.85546875" style="76" customWidth="1"/>
    <col min="6" max="6" width="22.7109375" style="76" customWidth="1"/>
    <col min="7" max="8" width="16.7109375" style="76" customWidth="1"/>
    <col min="9" max="9" width="18.140625" style="76" customWidth="1"/>
    <col min="10" max="16384" width="9.140625" style="76"/>
  </cols>
  <sheetData>
    <row r="1" spans="1:8" s="72" customFormat="1" ht="18.95" customHeight="1" x14ac:dyDescent="0.25">
      <c r="A1" s="212" t="str">
        <f>'Notas a los Edos Financieros'!A1</f>
        <v>JUNTA DE AGUA POTABLE DRENAJE ALCANTARILLADO Y SANEAMIENTO DEL MUNICIPIO DE IRAPUATO GTO</v>
      </c>
      <c r="B1" s="213"/>
      <c r="C1" s="213"/>
      <c r="D1" s="213"/>
      <c r="E1" s="213"/>
      <c r="F1" s="213"/>
      <c r="G1" s="70" t="s">
        <v>288</v>
      </c>
      <c r="H1" s="81">
        <f>'Notas a los Edos Financieros'!E1</f>
        <v>2018</v>
      </c>
    </row>
    <row r="2" spans="1:8" s="72" customFormat="1" ht="18.75" customHeight="1" x14ac:dyDescent="0.25">
      <c r="A2" s="212" t="str">
        <f>'Notas a los Edos Financieros'!A2</f>
        <v>Notas de Desglose Estado de Situación Financiera</v>
      </c>
      <c r="B2" s="213"/>
      <c r="C2" s="213"/>
      <c r="D2" s="213"/>
      <c r="E2" s="213"/>
      <c r="F2" s="21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212" t="str">
        <f>'Notas a los Edos Financieros'!A3</f>
        <v xml:space="preserve">Correspondiente del 1 de enero al 31 marzo </v>
      </c>
      <c r="B3" s="213"/>
      <c r="C3" s="213"/>
      <c r="D3" s="213"/>
      <c r="E3" s="213"/>
      <c r="F3" s="21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362354260.06999999</v>
      </c>
      <c r="D8" s="148" t="s">
        <v>628</v>
      </c>
    </row>
    <row r="9" spans="1:8" hidden="1" x14ac:dyDescent="0.2">
      <c r="A9" s="78">
        <v>1115</v>
      </c>
      <c r="B9" s="76" t="s">
        <v>295</v>
      </c>
      <c r="C9" s="80">
        <v>0</v>
      </c>
    </row>
    <row r="10" spans="1:8" hidden="1" x14ac:dyDescent="0.2">
      <c r="A10" s="78">
        <v>1121</v>
      </c>
      <c r="B10" s="76" t="s">
        <v>296</v>
      </c>
      <c r="C10" s="80">
        <v>0</v>
      </c>
    </row>
    <row r="11" spans="1:8" hidden="1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13207606.129999999</v>
      </c>
      <c r="D15" s="80">
        <v>6882861.3600000003</v>
      </c>
      <c r="E15" s="80">
        <v>10171320.609999998</v>
      </c>
      <c r="F15" s="80">
        <v>13594820.970000001</v>
      </c>
      <c r="G15" s="80">
        <v>14720960.01</v>
      </c>
    </row>
    <row r="16" spans="1:8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88440698.090000004</v>
      </c>
      <c r="F16" s="80">
        <v>75158321.50999999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151686.13</v>
      </c>
      <c r="D20" s="80">
        <v>151686.13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21280.09</v>
      </c>
      <c r="D21" s="80">
        <v>21280.09</v>
      </c>
      <c r="E21" s="80">
        <v>0</v>
      </c>
      <c r="F21" s="80">
        <v>0</v>
      </c>
      <c r="G21" s="80">
        <v>0</v>
      </c>
    </row>
    <row r="22" spans="1:8" hidden="1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hidden="1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hidden="1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hidden="1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hidden="1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8" hidden="1" x14ac:dyDescent="0.2"/>
    <row r="28" spans="1:8" hidden="1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hidden="1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hidden="1" x14ac:dyDescent="0.2">
      <c r="A30" s="78">
        <v>1140</v>
      </c>
      <c r="B30" s="76" t="s">
        <v>314</v>
      </c>
      <c r="C30" s="80">
        <v>0</v>
      </c>
    </row>
    <row r="31" spans="1:8" hidden="1" x14ac:dyDescent="0.2">
      <c r="A31" s="78">
        <v>1141</v>
      </c>
      <c r="B31" s="76" t="s">
        <v>315</v>
      </c>
      <c r="C31" s="80">
        <v>0</v>
      </c>
    </row>
    <row r="32" spans="1:8" hidden="1" x14ac:dyDescent="0.2">
      <c r="A32" s="78">
        <v>1142</v>
      </c>
      <c r="B32" s="76" t="s">
        <v>316</v>
      </c>
      <c r="C32" s="80">
        <v>0</v>
      </c>
    </row>
    <row r="33" spans="1:8" hidden="1" x14ac:dyDescent="0.2">
      <c r="A33" s="78">
        <v>1143</v>
      </c>
      <c r="B33" s="76" t="s">
        <v>317</v>
      </c>
      <c r="C33" s="80">
        <v>0</v>
      </c>
    </row>
    <row r="34" spans="1:8" hidden="1" x14ac:dyDescent="0.2">
      <c r="A34" s="78">
        <v>1144</v>
      </c>
      <c r="B34" s="76" t="s">
        <v>318</v>
      </c>
      <c r="C34" s="80">
        <v>0</v>
      </c>
    </row>
    <row r="35" spans="1:8" hidden="1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157">
        <v>1150</v>
      </c>
      <c r="B39" s="158" t="s">
        <v>322</v>
      </c>
      <c r="C39" s="149">
        <f>+C40</f>
        <v>22709088.290000003</v>
      </c>
    </row>
    <row r="40" spans="1:8" x14ac:dyDescent="0.2">
      <c r="A40" s="78">
        <v>1151</v>
      </c>
      <c r="B40" s="76" t="s">
        <v>323</v>
      </c>
      <c r="C40" s="80">
        <v>22709088.290000003</v>
      </c>
    </row>
    <row r="41" spans="1:8" hidden="1" x14ac:dyDescent="0.2"/>
    <row r="42" spans="1:8" hidden="1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hidden="1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hidden="1" x14ac:dyDescent="0.2">
      <c r="A44" s="78">
        <v>1213</v>
      </c>
      <c r="B44" s="76" t="s">
        <v>324</v>
      </c>
      <c r="C44" s="80">
        <v>0</v>
      </c>
    </row>
    <row r="45" spans="1:8" hidden="1" x14ac:dyDescent="0.2"/>
    <row r="46" spans="1:8" hidden="1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hidden="1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hidden="1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149">
        <f>SUM(C53:C59)</f>
        <v>1530700510.0800002</v>
      </c>
      <c r="D52" s="154">
        <v>12955531</v>
      </c>
      <c r="E52" s="156">
        <v>-442265204.69</v>
      </c>
      <c r="F52" s="78"/>
    </row>
    <row r="53" spans="1:9" x14ac:dyDescent="0.2">
      <c r="A53" s="78">
        <v>1231</v>
      </c>
      <c r="B53" s="76" t="s">
        <v>329</v>
      </c>
      <c r="C53" s="150">
        <v>37140468.899999999</v>
      </c>
      <c r="D53" s="80">
        <v>0</v>
      </c>
      <c r="E53" s="80">
        <v>0</v>
      </c>
      <c r="F53" s="78"/>
    </row>
    <row r="54" spans="1:9" hidden="1" x14ac:dyDescent="0.2">
      <c r="A54" s="78">
        <v>1232</v>
      </c>
      <c r="B54" s="76" t="s">
        <v>330</v>
      </c>
      <c r="C54" s="151">
        <v>0</v>
      </c>
      <c r="D54" s="80">
        <v>0</v>
      </c>
      <c r="E54" s="80">
        <v>0</v>
      </c>
      <c r="F54" s="78"/>
    </row>
    <row r="55" spans="1:9" x14ac:dyDescent="0.2">
      <c r="A55" s="78">
        <v>1233</v>
      </c>
      <c r="B55" s="76" t="s">
        <v>331</v>
      </c>
      <c r="C55" s="152">
        <v>204003332.91999999</v>
      </c>
      <c r="D55" s="80">
        <v>0</v>
      </c>
      <c r="E55" s="80">
        <v>0</v>
      </c>
      <c r="F55" s="78" t="s">
        <v>629</v>
      </c>
      <c r="G55" s="83">
        <v>0.05</v>
      </c>
      <c r="H55" s="76" t="s">
        <v>630</v>
      </c>
      <c r="I55" s="76" t="s">
        <v>631</v>
      </c>
    </row>
    <row r="56" spans="1:9" x14ac:dyDescent="0.2">
      <c r="A56" s="78">
        <v>1234</v>
      </c>
      <c r="B56" s="76" t="s">
        <v>332</v>
      </c>
      <c r="C56" s="152">
        <v>945343745.01999998</v>
      </c>
      <c r="D56" s="80">
        <v>0</v>
      </c>
      <c r="E56" s="80">
        <v>0</v>
      </c>
      <c r="F56" s="78" t="s">
        <v>629</v>
      </c>
      <c r="G56" s="83">
        <v>0.05</v>
      </c>
      <c r="H56" s="76" t="s">
        <v>630</v>
      </c>
      <c r="I56" s="76" t="s">
        <v>631</v>
      </c>
    </row>
    <row r="57" spans="1:9" x14ac:dyDescent="0.2">
      <c r="A57" s="78">
        <v>1235</v>
      </c>
      <c r="B57" s="76" t="s">
        <v>333</v>
      </c>
      <c r="C57" s="152">
        <v>299838868.60000002</v>
      </c>
      <c r="D57" s="80">
        <v>0</v>
      </c>
      <c r="E57" s="151">
        <v>0</v>
      </c>
      <c r="F57" s="78"/>
    </row>
    <row r="58" spans="1:9" x14ac:dyDescent="0.2">
      <c r="A58" s="78">
        <v>1236</v>
      </c>
      <c r="B58" s="76" t="s">
        <v>334</v>
      </c>
      <c r="C58" s="152">
        <v>41690924.640000001</v>
      </c>
      <c r="D58" s="80">
        <v>0</v>
      </c>
      <c r="E58" s="151">
        <v>0</v>
      </c>
      <c r="F58" s="78"/>
    </row>
    <row r="59" spans="1:9" x14ac:dyDescent="0.2">
      <c r="A59" s="78">
        <v>1239</v>
      </c>
      <c r="B59" s="76" t="s">
        <v>335</v>
      </c>
      <c r="C59" s="152">
        <v>2683170</v>
      </c>
      <c r="D59" s="80">
        <v>0</v>
      </c>
      <c r="E59" s="151">
        <v>0</v>
      </c>
      <c r="F59" s="78" t="s">
        <v>629</v>
      </c>
      <c r="G59" s="83">
        <v>0.05</v>
      </c>
      <c r="H59" s="76" t="s">
        <v>630</v>
      </c>
      <c r="I59" s="76" t="s">
        <v>631</v>
      </c>
    </row>
    <row r="60" spans="1:9" x14ac:dyDescent="0.2">
      <c r="A60" s="78">
        <v>1240</v>
      </c>
      <c r="B60" s="76" t="s">
        <v>336</v>
      </c>
      <c r="C60" s="153">
        <f>SUM(C61:C68)</f>
        <v>160386590.70999998</v>
      </c>
      <c r="D60" s="154">
        <v>2222035.98</v>
      </c>
      <c r="E60" s="156">
        <v>-90670471.430000007</v>
      </c>
      <c r="F60" s="78"/>
    </row>
    <row r="61" spans="1:9" x14ac:dyDescent="0.2">
      <c r="A61" s="78">
        <v>1241</v>
      </c>
      <c r="B61" s="76" t="s">
        <v>337</v>
      </c>
      <c r="C61" s="154">
        <v>23611688.329999998</v>
      </c>
      <c r="D61" s="80">
        <v>0</v>
      </c>
      <c r="E61" s="80">
        <v>0</v>
      </c>
      <c r="F61" s="78" t="s">
        <v>629</v>
      </c>
      <c r="G61" s="83">
        <v>0.1</v>
      </c>
      <c r="H61" s="76" t="s">
        <v>630</v>
      </c>
      <c r="I61" s="76" t="s">
        <v>631</v>
      </c>
    </row>
    <row r="62" spans="1:9" x14ac:dyDescent="0.2">
      <c r="A62" s="78">
        <v>1242</v>
      </c>
      <c r="B62" s="76" t="s">
        <v>338</v>
      </c>
      <c r="C62" s="154">
        <v>260789.31</v>
      </c>
      <c r="D62" s="80">
        <v>0</v>
      </c>
      <c r="E62" s="80">
        <v>0</v>
      </c>
      <c r="F62" s="78" t="s">
        <v>629</v>
      </c>
      <c r="G62" s="83">
        <v>0.1</v>
      </c>
      <c r="H62" s="76" t="s">
        <v>630</v>
      </c>
      <c r="I62" s="76" t="s">
        <v>631</v>
      </c>
    </row>
    <row r="63" spans="1:9" x14ac:dyDescent="0.2">
      <c r="A63" s="78">
        <v>1243</v>
      </c>
      <c r="B63" s="76" t="s">
        <v>339</v>
      </c>
      <c r="C63" s="154">
        <v>3332306.62</v>
      </c>
      <c r="D63" s="80">
        <v>0</v>
      </c>
      <c r="E63" s="80">
        <v>0</v>
      </c>
      <c r="F63" s="78" t="s">
        <v>629</v>
      </c>
      <c r="G63" s="83">
        <v>0.1</v>
      </c>
      <c r="H63" s="76" t="s">
        <v>630</v>
      </c>
      <c r="I63" s="76" t="s">
        <v>631</v>
      </c>
    </row>
    <row r="64" spans="1:9" x14ac:dyDescent="0.2">
      <c r="A64" s="78">
        <v>1244</v>
      </c>
      <c r="B64" s="76" t="s">
        <v>340</v>
      </c>
      <c r="C64" s="154">
        <v>67101104.229999997</v>
      </c>
      <c r="D64" s="80">
        <v>0</v>
      </c>
      <c r="E64" s="80">
        <v>0</v>
      </c>
      <c r="F64" s="78" t="s">
        <v>629</v>
      </c>
      <c r="G64" s="83">
        <v>0.3</v>
      </c>
      <c r="H64" s="76" t="s">
        <v>630</v>
      </c>
      <c r="I64" s="76" t="s">
        <v>631</v>
      </c>
    </row>
    <row r="65" spans="1:9" hidden="1" x14ac:dyDescent="0.2">
      <c r="A65" s="78">
        <v>1245</v>
      </c>
      <c r="B65" s="76" t="s">
        <v>341</v>
      </c>
      <c r="C65" s="151">
        <v>0</v>
      </c>
      <c r="D65" s="80">
        <v>0</v>
      </c>
      <c r="E65" s="80">
        <v>0</v>
      </c>
      <c r="F65" s="78"/>
    </row>
    <row r="66" spans="1:9" x14ac:dyDescent="0.2">
      <c r="A66" s="78">
        <v>1246</v>
      </c>
      <c r="B66" s="76" t="s">
        <v>342</v>
      </c>
      <c r="C66" s="154">
        <v>66080702.219999999</v>
      </c>
      <c r="D66" s="80">
        <v>0</v>
      </c>
      <c r="E66" s="80">
        <v>0</v>
      </c>
      <c r="F66" s="78" t="s">
        <v>629</v>
      </c>
      <c r="G66" s="83">
        <v>0.05</v>
      </c>
      <c r="H66" s="76" t="s">
        <v>630</v>
      </c>
      <c r="I66" s="76" t="s">
        <v>631</v>
      </c>
    </row>
    <row r="67" spans="1:9" hidden="1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  <c r="F67" s="78"/>
    </row>
    <row r="68" spans="1:9" hidden="1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  <c r="F68" s="78"/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149">
        <f>+C73</f>
        <v>2481652.8199999998</v>
      </c>
      <c r="D72" s="80">
        <v>0</v>
      </c>
      <c r="E72" s="80">
        <v>0</v>
      </c>
    </row>
    <row r="73" spans="1:9" x14ac:dyDescent="0.2">
      <c r="A73" s="78">
        <v>1251</v>
      </c>
      <c r="B73" s="76" t="s">
        <v>347</v>
      </c>
      <c r="C73" s="80">
        <v>2481652.8199999998</v>
      </c>
      <c r="D73" s="154">
        <v>117688.98</v>
      </c>
      <c r="E73" s="154">
        <v>-1684331.09</v>
      </c>
      <c r="F73" s="78" t="s">
        <v>629</v>
      </c>
      <c r="G73" s="83">
        <v>0.33</v>
      </c>
      <c r="H73" s="76" t="s">
        <v>630</v>
      </c>
      <c r="I73" s="76" t="s">
        <v>631</v>
      </c>
    </row>
    <row r="74" spans="1:9" hidden="1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hidden="1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hidden="1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hidden="1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hidden="1" x14ac:dyDescent="0.2">
      <c r="A78" s="78">
        <v>1270</v>
      </c>
      <c r="B78" s="76" t="s">
        <v>352</v>
      </c>
      <c r="C78" s="80">
        <v>0</v>
      </c>
      <c r="D78" s="80">
        <v>0</v>
      </c>
      <c r="E78" s="80">
        <v>0</v>
      </c>
    </row>
    <row r="79" spans="1:9" hidden="1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hidden="1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hidden="1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hidden="1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hidden="1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hidden="1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5" spans="1:8" hidden="1" x14ac:dyDescent="0.2"/>
    <row r="86" spans="1:8" hidden="1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hidden="1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hidden="1" x14ac:dyDescent="0.2">
      <c r="A88" s="78">
        <v>1160</v>
      </c>
      <c r="B88" s="76" t="s">
        <v>360</v>
      </c>
      <c r="C88" s="80">
        <v>0</v>
      </c>
    </row>
    <row r="89" spans="1:8" hidden="1" x14ac:dyDescent="0.2">
      <c r="A89" s="78">
        <v>1161</v>
      </c>
      <c r="B89" s="76" t="s">
        <v>361</v>
      </c>
      <c r="C89" s="80">
        <v>0</v>
      </c>
    </row>
    <row r="90" spans="1:8" hidden="1" x14ac:dyDescent="0.2">
      <c r="A90" s="78">
        <v>1162</v>
      </c>
      <c r="B90" s="76" t="s">
        <v>362</v>
      </c>
      <c r="C90" s="80">
        <v>0</v>
      </c>
    </row>
    <row r="91" spans="1:8" hidden="1" x14ac:dyDescent="0.2"/>
    <row r="92" spans="1:8" hidden="1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hidden="1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hidden="1" x14ac:dyDescent="0.2">
      <c r="A94" s="78">
        <v>1290</v>
      </c>
      <c r="B94" s="76" t="s">
        <v>363</v>
      </c>
      <c r="C94" s="80">
        <v>0</v>
      </c>
    </row>
    <row r="95" spans="1:8" hidden="1" x14ac:dyDescent="0.2">
      <c r="A95" s="78">
        <v>1291</v>
      </c>
      <c r="B95" s="76" t="s">
        <v>364</v>
      </c>
      <c r="C95" s="80">
        <v>0</v>
      </c>
    </row>
    <row r="96" spans="1:8" hidden="1" x14ac:dyDescent="0.2">
      <c r="A96" s="78">
        <v>1292</v>
      </c>
      <c r="B96" s="76" t="s">
        <v>365</v>
      </c>
      <c r="C96" s="80">
        <v>0</v>
      </c>
    </row>
    <row r="97" spans="1:8" hidden="1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157">
        <v>2110</v>
      </c>
      <c r="B101" s="158" t="s">
        <v>369</v>
      </c>
      <c r="C101" s="149">
        <f>SUM(C102:C114)</f>
        <v>22243254.27</v>
      </c>
      <c r="D101" s="149">
        <f>SUM(D102:D114)</f>
        <v>22243254.27</v>
      </c>
      <c r="E101" s="80"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154">
        <v>6802680.7400000002</v>
      </c>
      <c r="D103" s="154">
        <v>6802680.7400000002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154">
        <v>5234771.33</v>
      </c>
      <c r="D104" s="154">
        <v>5234771.33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154">
        <v>2462</v>
      </c>
      <c r="D105" s="154">
        <v>2462</v>
      </c>
      <c r="E105" s="80">
        <v>0</v>
      </c>
      <c r="F105" s="80">
        <v>0</v>
      </c>
      <c r="G105" s="80">
        <v>0</v>
      </c>
    </row>
    <row r="106" spans="1:8" hidden="1" x14ac:dyDescent="0.2">
      <c r="A106" s="78">
        <v>2115</v>
      </c>
      <c r="B106" s="76" t="s">
        <v>374</v>
      </c>
      <c r="C106" s="151">
        <v>0</v>
      </c>
      <c r="D106" s="151">
        <v>0</v>
      </c>
      <c r="E106" s="80">
        <v>0</v>
      </c>
      <c r="F106" s="80">
        <v>0</v>
      </c>
      <c r="G106" s="80">
        <v>0</v>
      </c>
    </row>
    <row r="107" spans="1:8" hidden="1" x14ac:dyDescent="0.2">
      <c r="A107" s="78">
        <v>2116</v>
      </c>
      <c r="B107" s="76" t="s">
        <v>375</v>
      </c>
      <c r="C107" s="151">
        <v>0</v>
      </c>
      <c r="D107" s="151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154">
        <v>761064.42</v>
      </c>
      <c r="D108" s="154">
        <v>761064.42</v>
      </c>
      <c r="E108" s="80">
        <v>0</v>
      </c>
      <c r="F108" s="80">
        <v>0</v>
      </c>
      <c r="G108" s="80">
        <v>0</v>
      </c>
    </row>
    <row r="109" spans="1:8" hidden="1" x14ac:dyDescent="0.2">
      <c r="A109" s="78">
        <v>2118</v>
      </c>
      <c r="B109" s="76" t="s">
        <v>377</v>
      </c>
      <c r="C109" s="151">
        <v>0</v>
      </c>
      <c r="D109" s="151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154">
        <v>9442275.7799999993</v>
      </c>
      <c r="D110" s="154">
        <v>9442275.7799999993</v>
      </c>
      <c r="E110" s="80">
        <v>0</v>
      </c>
      <c r="F110" s="80">
        <v>0</v>
      </c>
      <c r="G110" s="80">
        <v>0</v>
      </c>
    </row>
    <row r="111" spans="1:8" hidden="1" x14ac:dyDescent="0.2">
      <c r="A111" s="78">
        <v>2120</v>
      </c>
      <c r="B111" s="76" t="s">
        <v>379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</row>
    <row r="112" spans="1:8" hidden="1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hidden="1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hidden="1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hidden="1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hidden="1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hidden="1" x14ac:dyDescent="0.2">
      <c r="A118" s="78">
        <v>2160</v>
      </c>
      <c r="B118" s="76" t="s">
        <v>383</v>
      </c>
      <c r="C118" s="80">
        <v>0</v>
      </c>
    </row>
    <row r="119" spans="1:8" hidden="1" x14ac:dyDescent="0.2">
      <c r="A119" s="78">
        <v>2161</v>
      </c>
      <c r="B119" s="76" t="s">
        <v>384</v>
      </c>
      <c r="C119" s="80">
        <v>0</v>
      </c>
    </row>
    <row r="120" spans="1:8" hidden="1" x14ac:dyDescent="0.2">
      <c r="A120" s="78">
        <v>2162</v>
      </c>
      <c r="B120" s="76" t="s">
        <v>385</v>
      </c>
      <c r="C120" s="80">
        <v>0</v>
      </c>
    </row>
    <row r="121" spans="1:8" hidden="1" x14ac:dyDescent="0.2">
      <c r="A121" s="78">
        <v>2163</v>
      </c>
      <c r="B121" s="76" t="s">
        <v>386</v>
      </c>
      <c r="C121" s="80">
        <v>0</v>
      </c>
    </row>
    <row r="122" spans="1:8" hidden="1" x14ac:dyDescent="0.2">
      <c r="A122" s="78">
        <v>2164</v>
      </c>
      <c r="B122" s="76" t="s">
        <v>387</v>
      </c>
      <c r="C122" s="80">
        <v>0</v>
      </c>
    </row>
    <row r="123" spans="1:8" hidden="1" x14ac:dyDescent="0.2">
      <c r="A123" s="78">
        <v>2165</v>
      </c>
      <c r="B123" s="76" t="s">
        <v>388</v>
      </c>
      <c r="C123" s="80">
        <v>0</v>
      </c>
    </row>
    <row r="124" spans="1:8" hidden="1" x14ac:dyDescent="0.2">
      <c r="A124" s="78">
        <v>2166</v>
      </c>
      <c r="B124" s="76" t="s">
        <v>389</v>
      </c>
      <c r="C124" s="80">
        <v>0</v>
      </c>
    </row>
    <row r="125" spans="1:8" hidden="1" x14ac:dyDescent="0.2">
      <c r="A125" s="78">
        <v>2250</v>
      </c>
      <c r="B125" s="76" t="s">
        <v>390</v>
      </c>
      <c r="C125" s="80">
        <v>0</v>
      </c>
    </row>
    <row r="126" spans="1:8" hidden="1" x14ac:dyDescent="0.2">
      <c r="A126" s="78">
        <v>2251</v>
      </c>
      <c r="B126" s="76" t="s">
        <v>391</v>
      </c>
      <c r="C126" s="80">
        <v>0</v>
      </c>
    </row>
    <row r="127" spans="1:8" hidden="1" x14ac:dyDescent="0.2">
      <c r="A127" s="78">
        <v>2252</v>
      </c>
      <c r="B127" s="76" t="s">
        <v>392</v>
      </c>
      <c r="C127" s="80">
        <v>0</v>
      </c>
    </row>
    <row r="128" spans="1:8" hidden="1" x14ac:dyDescent="0.2">
      <c r="A128" s="78">
        <v>2253</v>
      </c>
      <c r="B128" s="76" t="s">
        <v>393</v>
      </c>
      <c r="C128" s="80">
        <v>0</v>
      </c>
    </row>
    <row r="129" spans="1:8" hidden="1" x14ac:dyDescent="0.2">
      <c r="A129" s="78">
        <v>2254</v>
      </c>
      <c r="B129" s="76" t="s">
        <v>394</v>
      </c>
      <c r="C129" s="80">
        <v>0</v>
      </c>
    </row>
    <row r="130" spans="1:8" hidden="1" x14ac:dyDescent="0.2">
      <c r="A130" s="78">
        <v>2255</v>
      </c>
      <c r="B130" s="76" t="s">
        <v>395</v>
      </c>
      <c r="C130" s="80">
        <v>0</v>
      </c>
    </row>
    <row r="131" spans="1:8" hidden="1" x14ac:dyDescent="0.2">
      <c r="A131" s="78">
        <v>2256</v>
      </c>
      <c r="B131" s="76" t="s">
        <v>396</v>
      </c>
      <c r="C131" s="80">
        <v>0</v>
      </c>
    </row>
    <row r="132" spans="1:8" hidden="1" x14ac:dyDescent="0.2"/>
    <row r="133" spans="1:8" hidden="1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hidden="1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hidden="1" x14ac:dyDescent="0.2">
      <c r="A135" s="78">
        <v>2159</v>
      </c>
      <c r="B135" s="76" t="s">
        <v>397</v>
      </c>
      <c r="C135" s="80">
        <v>0</v>
      </c>
    </row>
    <row r="136" spans="1:8" hidden="1" x14ac:dyDescent="0.2">
      <c r="A136" s="78">
        <v>2199</v>
      </c>
      <c r="B136" s="76" t="s">
        <v>398</v>
      </c>
      <c r="C136" s="80">
        <v>0</v>
      </c>
    </row>
    <row r="137" spans="1:8" hidden="1" x14ac:dyDescent="0.2">
      <c r="A137" s="78">
        <v>2240</v>
      </c>
      <c r="B137" s="76" t="s">
        <v>399</v>
      </c>
      <c r="C137" s="80">
        <v>0</v>
      </c>
    </row>
    <row r="138" spans="1:8" hidden="1" x14ac:dyDescent="0.2">
      <c r="A138" s="78">
        <v>2241</v>
      </c>
      <c r="B138" s="76" t="s">
        <v>400</v>
      </c>
      <c r="C138" s="80">
        <v>0</v>
      </c>
    </row>
    <row r="139" spans="1:8" hidden="1" x14ac:dyDescent="0.2">
      <c r="A139" s="78">
        <v>2242</v>
      </c>
      <c r="B139" s="76" t="s">
        <v>401</v>
      </c>
      <c r="C139" s="80">
        <v>0</v>
      </c>
    </row>
    <row r="140" spans="1:8" hidden="1" x14ac:dyDescent="0.2">
      <c r="A140" s="78">
        <v>2249</v>
      </c>
      <c r="B140" s="76" t="s">
        <v>402</v>
      </c>
      <c r="C140" s="80">
        <v>0</v>
      </c>
    </row>
    <row r="142" spans="1:8" x14ac:dyDescent="0.2">
      <c r="B142" s="171"/>
      <c r="C142" s="172"/>
      <c r="D142" s="172"/>
    </row>
    <row r="143" spans="1:8" x14ac:dyDescent="0.2">
      <c r="B143" s="173"/>
      <c r="C143" s="173"/>
      <c r="D143" s="174"/>
    </row>
    <row r="144" spans="1:8" x14ac:dyDescent="0.2">
      <c r="B144" s="175"/>
      <c r="D144" s="175"/>
      <c r="E144" s="174"/>
    </row>
    <row r="145" spans="2:5" x14ac:dyDescent="0.2">
      <c r="B145" s="173"/>
      <c r="D145" s="173"/>
      <c r="E145" s="174"/>
    </row>
    <row r="146" spans="2:5" x14ac:dyDescent="0.2">
      <c r="B146" s="175"/>
      <c r="D146" s="176"/>
      <c r="E146" s="174"/>
    </row>
    <row r="147" spans="2:5" ht="11.25" customHeight="1" x14ac:dyDescent="0.2">
      <c r="B147" s="175"/>
      <c r="D147" s="179"/>
      <c r="E147" s="179"/>
    </row>
    <row r="148" spans="2:5" x14ac:dyDescent="0.2">
      <c r="B148" s="175"/>
      <c r="D148" s="177"/>
      <c r="E148" s="174"/>
    </row>
    <row r="149" spans="2:5" x14ac:dyDescent="0.2">
      <c r="B149" s="173"/>
      <c r="C149" s="173"/>
      <c r="D149" s="174"/>
    </row>
    <row r="150" spans="2:5" x14ac:dyDescent="0.2">
      <c r="C150" s="173"/>
      <c r="D150" s="174"/>
    </row>
    <row r="151" spans="2:5" x14ac:dyDescent="0.2">
      <c r="B151" s="173"/>
      <c r="C151" s="173"/>
      <c r="D151" s="174"/>
    </row>
    <row r="152" spans="2:5" x14ac:dyDescent="0.2">
      <c r="B152" s="173"/>
      <c r="C152" s="173"/>
      <c r="D152" s="174"/>
    </row>
    <row r="153" spans="2:5" x14ac:dyDescent="0.2">
      <c r="B153" s="173"/>
      <c r="C153" s="173"/>
      <c r="D153" s="174"/>
    </row>
    <row r="154" spans="2:5" x14ac:dyDescent="0.2">
      <c r="B154" s="173"/>
      <c r="C154" s="173"/>
      <c r="D154" s="174"/>
    </row>
    <row r="155" spans="2:5" x14ac:dyDescent="0.2">
      <c r="B155" s="173"/>
      <c r="C155" s="173"/>
      <c r="D155" s="174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59055118110236227" bottom="0.59055118110236227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46" activePane="bottomLeft" state="frozen"/>
      <selection activeCell="A14" sqref="A14:B14"/>
      <selection pane="bottomLeft" activeCell="B46" sqref="B46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7"/>
  <sheetViews>
    <sheetView topLeftCell="A165" zoomScaleNormal="100" workbookViewId="0">
      <selection activeCell="B223" sqref="B223:D237"/>
    </sheetView>
  </sheetViews>
  <sheetFormatPr baseColWidth="10" defaultColWidth="9.140625" defaultRowHeight="11.25" x14ac:dyDescent="0.2"/>
  <cols>
    <col min="1" max="1" width="10" style="76" customWidth="1"/>
    <col min="2" max="2" width="62.85546875" style="76" customWidth="1"/>
    <col min="3" max="3" width="16" style="76" customWidth="1"/>
    <col min="4" max="4" width="21.42578125" style="76" customWidth="1"/>
    <col min="5" max="5" width="34.85546875" style="76" customWidth="1"/>
    <col min="6" max="16384" width="9.140625" style="76"/>
  </cols>
  <sheetData>
    <row r="1" spans="1:5" s="82" customFormat="1" ht="18.95" customHeight="1" x14ac:dyDescent="0.25">
      <c r="A1" s="210" t="str">
        <f>ESF!A1</f>
        <v>JUNTA DE AGUA POTABLE DRENAJE ALCANTARILLADO Y SANEAMIENTO DEL MUNICIPIO DE IRAPUATO GTO</v>
      </c>
      <c r="B1" s="210"/>
      <c r="C1" s="210"/>
      <c r="D1" s="70" t="s">
        <v>288</v>
      </c>
      <c r="E1" s="81">
        <f>'Notas a los Edos Financieros'!E1</f>
        <v>2018</v>
      </c>
    </row>
    <row r="2" spans="1:5" s="72" customFormat="1" ht="18.95" customHeight="1" x14ac:dyDescent="0.25">
      <c r="A2" s="210" t="s">
        <v>403</v>
      </c>
      <c r="B2" s="210"/>
      <c r="C2" s="21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210" t="str">
        <f>ESF!A3</f>
        <v xml:space="preserve">Correspondiente del 1 de enero al 31 marzo </v>
      </c>
      <c r="B3" s="210"/>
      <c r="C3" s="21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157">
        <v>4100</v>
      </c>
      <c r="B8" s="158" t="s">
        <v>405</v>
      </c>
      <c r="C8" s="149">
        <f>SUM(C9:C54)</f>
        <v>109280352.54000001</v>
      </c>
    </row>
    <row r="9" spans="1:5" hidden="1" x14ac:dyDescent="0.2">
      <c r="A9" s="78">
        <v>4110</v>
      </c>
      <c r="B9" s="76" t="s">
        <v>406</v>
      </c>
      <c r="C9" s="80">
        <v>0</v>
      </c>
    </row>
    <row r="10" spans="1:5" hidden="1" x14ac:dyDescent="0.2">
      <c r="A10" s="78">
        <v>4111</v>
      </c>
      <c r="B10" s="76" t="s">
        <v>407</v>
      </c>
      <c r="C10" s="80">
        <v>0</v>
      </c>
    </row>
    <row r="11" spans="1:5" hidden="1" x14ac:dyDescent="0.2">
      <c r="A11" s="78">
        <v>4112</v>
      </c>
      <c r="B11" s="76" t="s">
        <v>408</v>
      </c>
      <c r="C11" s="80">
        <v>0</v>
      </c>
    </row>
    <row r="12" spans="1:5" hidden="1" x14ac:dyDescent="0.2">
      <c r="A12" s="78">
        <v>4113</v>
      </c>
      <c r="B12" s="76" t="s">
        <v>409</v>
      </c>
      <c r="C12" s="80">
        <v>0</v>
      </c>
    </row>
    <row r="13" spans="1:5" hidden="1" x14ac:dyDescent="0.2">
      <c r="A13" s="78">
        <v>4114</v>
      </c>
      <c r="B13" s="76" t="s">
        <v>410</v>
      </c>
      <c r="C13" s="80">
        <v>0</v>
      </c>
    </row>
    <row r="14" spans="1:5" hidden="1" x14ac:dyDescent="0.2">
      <c r="A14" s="78">
        <v>4115</v>
      </c>
      <c r="B14" s="76" t="s">
        <v>411</v>
      </c>
      <c r="C14" s="80">
        <v>0</v>
      </c>
    </row>
    <row r="15" spans="1:5" hidden="1" x14ac:dyDescent="0.2">
      <c r="A15" s="78">
        <v>4116</v>
      </c>
      <c r="B15" s="76" t="s">
        <v>412</v>
      </c>
      <c r="C15" s="80">
        <v>0</v>
      </c>
    </row>
    <row r="16" spans="1:5" hidden="1" x14ac:dyDescent="0.2">
      <c r="A16" s="78">
        <v>4117</v>
      </c>
      <c r="B16" s="76" t="s">
        <v>413</v>
      </c>
      <c r="C16" s="80">
        <v>0</v>
      </c>
    </row>
    <row r="17" spans="1:3" hidden="1" x14ac:dyDescent="0.2">
      <c r="A17" s="78">
        <v>4119</v>
      </c>
      <c r="B17" s="76" t="s">
        <v>414</v>
      </c>
      <c r="C17" s="80">
        <v>0</v>
      </c>
    </row>
    <row r="18" spans="1:3" hidden="1" x14ac:dyDescent="0.2">
      <c r="A18" s="78">
        <v>4120</v>
      </c>
      <c r="B18" s="76" t="s">
        <v>415</v>
      </c>
      <c r="C18" s="80">
        <v>0</v>
      </c>
    </row>
    <row r="19" spans="1:3" hidden="1" x14ac:dyDescent="0.2">
      <c r="A19" s="78">
        <v>4121</v>
      </c>
      <c r="B19" s="76" t="s">
        <v>416</v>
      </c>
      <c r="C19" s="80">
        <v>0</v>
      </c>
    </row>
    <row r="20" spans="1:3" hidden="1" x14ac:dyDescent="0.2">
      <c r="A20" s="78">
        <v>4122</v>
      </c>
      <c r="B20" s="76" t="s">
        <v>417</v>
      </c>
      <c r="C20" s="80">
        <v>0</v>
      </c>
    </row>
    <row r="21" spans="1:3" hidden="1" x14ac:dyDescent="0.2">
      <c r="A21" s="78">
        <v>4123</v>
      </c>
      <c r="B21" s="76" t="s">
        <v>418</v>
      </c>
      <c r="C21" s="80">
        <v>0</v>
      </c>
    </row>
    <row r="22" spans="1:3" hidden="1" x14ac:dyDescent="0.2">
      <c r="A22" s="78">
        <v>4124</v>
      </c>
      <c r="B22" s="76" t="s">
        <v>419</v>
      </c>
      <c r="C22" s="151">
        <v>0</v>
      </c>
    </row>
    <row r="23" spans="1:3" hidden="1" x14ac:dyDescent="0.2">
      <c r="A23" s="78">
        <v>4129</v>
      </c>
      <c r="B23" s="76" t="s">
        <v>420</v>
      </c>
      <c r="C23" s="151">
        <v>0</v>
      </c>
    </row>
    <row r="24" spans="1:3" x14ac:dyDescent="0.2">
      <c r="A24" s="78">
        <v>4130</v>
      </c>
      <c r="B24" s="76" t="s">
        <v>421</v>
      </c>
      <c r="C24" s="154">
        <v>469717.55</v>
      </c>
    </row>
    <row r="25" spans="1:3" hidden="1" x14ac:dyDescent="0.2">
      <c r="A25" s="78">
        <v>4131</v>
      </c>
      <c r="B25" s="76" t="s">
        <v>422</v>
      </c>
      <c r="C25" s="151">
        <v>0</v>
      </c>
    </row>
    <row r="26" spans="1:3" x14ac:dyDescent="0.2">
      <c r="A26" s="78">
        <v>4140</v>
      </c>
      <c r="B26" s="76" t="s">
        <v>423</v>
      </c>
      <c r="C26" s="154">
        <v>8239.84</v>
      </c>
    </row>
    <row r="27" spans="1:3" hidden="1" x14ac:dyDescent="0.2">
      <c r="A27" s="78">
        <v>4141</v>
      </c>
      <c r="B27" s="76" t="s">
        <v>424</v>
      </c>
      <c r="C27" s="151">
        <v>0</v>
      </c>
    </row>
    <row r="28" spans="1:3" hidden="1" x14ac:dyDescent="0.2">
      <c r="A28" s="78">
        <v>4142</v>
      </c>
      <c r="B28" s="76" t="s">
        <v>425</v>
      </c>
      <c r="C28" s="151">
        <v>0</v>
      </c>
    </row>
    <row r="29" spans="1:3" hidden="1" x14ac:dyDescent="0.2">
      <c r="A29" s="78">
        <v>4143</v>
      </c>
      <c r="B29" s="76" t="s">
        <v>426</v>
      </c>
      <c r="C29" s="151">
        <v>0</v>
      </c>
    </row>
    <row r="30" spans="1:3" hidden="1" x14ac:dyDescent="0.2">
      <c r="A30" s="78">
        <v>4144</v>
      </c>
      <c r="B30" s="76" t="s">
        <v>427</v>
      </c>
      <c r="C30" s="151">
        <v>0</v>
      </c>
    </row>
    <row r="31" spans="1:3" hidden="1" x14ac:dyDescent="0.2">
      <c r="A31" s="78">
        <v>4149</v>
      </c>
      <c r="B31" s="76" t="s">
        <v>428</v>
      </c>
      <c r="C31" s="151">
        <v>0</v>
      </c>
    </row>
    <row r="32" spans="1:3" x14ac:dyDescent="0.2">
      <c r="A32" s="78">
        <v>4150</v>
      </c>
      <c r="B32" s="76" t="s">
        <v>429</v>
      </c>
      <c r="C32" s="154">
        <v>259183.73</v>
      </c>
    </row>
    <row r="33" spans="1:3" hidden="1" x14ac:dyDescent="0.2">
      <c r="A33" s="78">
        <v>4151</v>
      </c>
      <c r="B33" s="76" t="s">
        <v>430</v>
      </c>
      <c r="C33" s="151">
        <v>0</v>
      </c>
    </row>
    <row r="34" spans="1:3" hidden="1" x14ac:dyDescent="0.2">
      <c r="A34" s="78">
        <v>4152</v>
      </c>
      <c r="B34" s="76" t="s">
        <v>431</v>
      </c>
      <c r="C34" s="151">
        <v>0</v>
      </c>
    </row>
    <row r="35" spans="1:3" hidden="1" x14ac:dyDescent="0.2">
      <c r="A35" s="78">
        <v>4153</v>
      </c>
      <c r="B35" s="76" t="s">
        <v>432</v>
      </c>
      <c r="C35" s="151">
        <v>0</v>
      </c>
    </row>
    <row r="36" spans="1:3" hidden="1" x14ac:dyDescent="0.2">
      <c r="A36" s="78">
        <v>4159</v>
      </c>
      <c r="B36" s="76" t="s">
        <v>433</v>
      </c>
      <c r="C36" s="151">
        <v>0</v>
      </c>
    </row>
    <row r="37" spans="1:3" x14ac:dyDescent="0.2">
      <c r="A37" s="78">
        <v>4160</v>
      </c>
      <c r="B37" s="76" t="s">
        <v>434</v>
      </c>
      <c r="C37" s="154">
        <v>3346552.64</v>
      </c>
    </row>
    <row r="38" spans="1:3" hidden="1" x14ac:dyDescent="0.2">
      <c r="A38" s="78">
        <v>4161</v>
      </c>
      <c r="B38" s="76" t="s">
        <v>435</v>
      </c>
      <c r="C38" s="151">
        <v>0</v>
      </c>
    </row>
    <row r="39" spans="1:3" hidden="1" x14ac:dyDescent="0.2">
      <c r="A39" s="78">
        <v>4162</v>
      </c>
      <c r="B39" s="76" t="s">
        <v>436</v>
      </c>
      <c r="C39" s="151">
        <v>0</v>
      </c>
    </row>
    <row r="40" spans="1:3" hidden="1" x14ac:dyDescent="0.2">
      <c r="A40" s="78">
        <v>4163</v>
      </c>
      <c r="B40" s="76" t="s">
        <v>437</v>
      </c>
      <c r="C40" s="151">
        <v>0</v>
      </c>
    </row>
    <row r="41" spans="1:3" hidden="1" x14ac:dyDescent="0.2">
      <c r="A41" s="78">
        <v>4164</v>
      </c>
      <c r="B41" s="76" t="s">
        <v>438</v>
      </c>
      <c r="C41" s="151">
        <v>0</v>
      </c>
    </row>
    <row r="42" spans="1:3" hidden="1" x14ac:dyDescent="0.2">
      <c r="A42" s="78">
        <v>4165</v>
      </c>
      <c r="B42" s="76" t="s">
        <v>439</v>
      </c>
      <c r="C42" s="151">
        <v>0</v>
      </c>
    </row>
    <row r="43" spans="1:3" hidden="1" x14ac:dyDescent="0.2">
      <c r="A43" s="78">
        <v>4166</v>
      </c>
      <c r="B43" s="76" t="s">
        <v>440</v>
      </c>
      <c r="C43" s="151">
        <v>0</v>
      </c>
    </row>
    <row r="44" spans="1:3" hidden="1" x14ac:dyDescent="0.2">
      <c r="A44" s="78">
        <v>4167</v>
      </c>
      <c r="B44" s="76" t="s">
        <v>441</v>
      </c>
      <c r="C44" s="151">
        <v>0</v>
      </c>
    </row>
    <row r="45" spans="1:3" hidden="1" x14ac:dyDescent="0.2">
      <c r="A45" s="78">
        <v>4168</v>
      </c>
      <c r="B45" s="76" t="s">
        <v>442</v>
      </c>
      <c r="C45" s="151">
        <v>0</v>
      </c>
    </row>
    <row r="46" spans="1:3" hidden="1" x14ac:dyDescent="0.2">
      <c r="A46" s="78">
        <v>4169</v>
      </c>
      <c r="B46" s="76" t="s">
        <v>443</v>
      </c>
      <c r="C46" s="151">
        <v>0</v>
      </c>
    </row>
    <row r="47" spans="1:3" x14ac:dyDescent="0.2">
      <c r="A47" s="78">
        <v>4170</v>
      </c>
      <c r="B47" s="76" t="s">
        <v>444</v>
      </c>
      <c r="C47" s="154">
        <v>105196658.78</v>
      </c>
    </row>
    <row r="48" spans="1:3" hidden="1" x14ac:dyDescent="0.2">
      <c r="A48" s="78">
        <v>4171</v>
      </c>
      <c r="B48" s="76" t="s">
        <v>445</v>
      </c>
      <c r="C48" s="151">
        <v>0</v>
      </c>
    </row>
    <row r="49" spans="1:3" hidden="1" x14ac:dyDescent="0.2">
      <c r="A49" s="78">
        <v>4172</v>
      </c>
      <c r="B49" s="76" t="s">
        <v>446</v>
      </c>
      <c r="C49" s="151">
        <v>0</v>
      </c>
    </row>
    <row r="50" spans="1:3" hidden="1" x14ac:dyDescent="0.2">
      <c r="A50" s="78">
        <v>4173</v>
      </c>
      <c r="B50" s="76" t="s">
        <v>447</v>
      </c>
      <c r="C50" s="151">
        <v>0</v>
      </c>
    </row>
    <row r="51" spans="1:3" hidden="1" x14ac:dyDescent="0.2">
      <c r="A51" s="78">
        <v>4174</v>
      </c>
      <c r="B51" s="76" t="s">
        <v>448</v>
      </c>
      <c r="C51" s="151">
        <v>0</v>
      </c>
    </row>
    <row r="52" spans="1:3" hidden="1" x14ac:dyDescent="0.2">
      <c r="A52" s="78">
        <v>4190</v>
      </c>
      <c r="B52" s="76" t="s">
        <v>449</v>
      </c>
      <c r="C52" s="151">
        <v>0</v>
      </c>
    </row>
    <row r="53" spans="1:3" hidden="1" x14ac:dyDescent="0.2">
      <c r="A53" s="78">
        <v>4191</v>
      </c>
      <c r="B53" s="76" t="s">
        <v>450</v>
      </c>
      <c r="C53" s="151">
        <v>0</v>
      </c>
    </row>
    <row r="54" spans="1:3" hidden="1" x14ac:dyDescent="0.2">
      <c r="A54" s="78">
        <v>4192</v>
      </c>
      <c r="B54" s="76" t="s">
        <v>451</v>
      </c>
      <c r="C54" s="151">
        <v>0</v>
      </c>
    </row>
    <row r="55" spans="1:3" x14ac:dyDescent="0.2">
      <c r="A55" s="157">
        <v>4200</v>
      </c>
      <c r="B55" s="158" t="s">
        <v>452</v>
      </c>
      <c r="C55" s="153">
        <f>+C56</f>
        <v>71812313.650000006</v>
      </c>
    </row>
    <row r="56" spans="1:3" x14ac:dyDescent="0.2">
      <c r="A56" s="78">
        <v>4210</v>
      </c>
      <c r="B56" s="76" t="s">
        <v>453</v>
      </c>
      <c r="C56" s="154">
        <v>71812313.650000006</v>
      </c>
    </row>
    <row r="57" spans="1:3" hidden="1" x14ac:dyDescent="0.2">
      <c r="A57" s="78">
        <v>4211</v>
      </c>
      <c r="B57" s="76" t="s">
        <v>454</v>
      </c>
      <c r="C57" s="80">
        <v>0</v>
      </c>
    </row>
    <row r="58" spans="1:3" hidden="1" x14ac:dyDescent="0.2">
      <c r="A58" s="78">
        <v>4212</v>
      </c>
      <c r="B58" s="76" t="s">
        <v>455</v>
      </c>
      <c r="C58" s="80">
        <v>0</v>
      </c>
    </row>
    <row r="59" spans="1:3" hidden="1" x14ac:dyDescent="0.2">
      <c r="A59" s="78">
        <v>4213</v>
      </c>
      <c r="B59" s="76" t="s">
        <v>456</v>
      </c>
      <c r="C59" s="80">
        <v>0</v>
      </c>
    </row>
    <row r="60" spans="1:3" hidden="1" x14ac:dyDescent="0.2">
      <c r="A60" s="78">
        <v>4220</v>
      </c>
      <c r="B60" s="76" t="s">
        <v>457</v>
      </c>
      <c r="C60" s="80">
        <v>0</v>
      </c>
    </row>
    <row r="61" spans="1:3" hidden="1" x14ac:dyDescent="0.2">
      <c r="A61" s="78">
        <v>4221</v>
      </c>
      <c r="B61" s="76" t="s">
        <v>458</v>
      </c>
      <c r="C61" s="80">
        <v>0</v>
      </c>
    </row>
    <row r="62" spans="1:3" hidden="1" x14ac:dyDescent="0.2">
      <c r="A62" s="78">
        <v>4222</v>
      </c>
      <c r="B62" s="76" t="s">
        <v>459</v>
      </c>
      <c r="C62" s="80">
        <v>0</v>
      </c>
    </row>
    <row r="63" spans="1:3" hidden="1" x14ac:dyDescent="0.2">
      <c r="A63" s="78">
        <v>4223</v>
      </c>
      <c r="B63" s="76" t="s">
        <v>460</v>
      </c>
      <c r="C63" s="80">
        <v>0</v>
      </c>
    </row>
    <row r="64" spans="1:3" hidden="1" x14ac:dyDescent="0.2">
      <c r="A64" s="78">
        <v>4224</v>
      </c>
      <c r="B64" s="76" t="s">
        <v>461</v>
      </c>
      <c r="C64" s="80">
        <v>0</v>
      </c>
    </row>
    <row r="65" spans="1:5" hidden="1" x14ac:dyDescent="0.2">
      <c r="A65" s="78">
        <v>4225</v>
      </c>
      <c r="B65" s="76" t="s">
        <v>462</v>
      </c>
      <c r="C65" s="80">
        <v>0</v>
      </c>
    </row>
    <row r="66" spans="1:5" hidden="1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149">
        <f>+C71+C84</f>
        <v>7553104.6600000001</v>
      </c>
    </row>
    <row r="71" spans="1:5" x14ac:dyDescent="0.2">
      <c r="A71" s="157">
        <v>4310</v>
      </c>
      <c r="B71" s="158" t="s">
        <v>465</v>
      </c>
      <c r="C71" s="156">
        <f>+C72</f>
        <v>7030912.7800000003</v>
      </c>
    </row>
    <row r="72" spans="1:5" x14ac:dyDescent="0.2">
      <c r="A72" s="78">
        <v>4311</v>
      </c>
      <c r="B72" s="76" t="s">
        <v>466</v>
      </c>
      <c r="C72" s="154">
        <v>7030912.7800000003</v>
      </c>
    </row>
    <row r="73" spans="1:5" hidden="1" x14ac:dyDescent="0.2">
      <c r="A73" s="78">
        <v>4319</v>
      </c>
      <c r="B73" s="76" t="s">
        <v>467</v>
      </c>
      <c r="C73" s="151">
        <v>0</v>
      </c>
    </row>
    <row r="74" spans="1:5" hidden="1" x14ac:dyDescent="0.2">
      <c r="A74" s="78">
        <v>4320</v>
      </c>
      <c r="B74" s="76" t="s">
        <v>468</v>
      </c>
      <c r="C74" s="151">
        <v>0</v>
      </c>
    </row>
    <row r="75" spans="1:5" hidden="1" x14ac:dyDescent="0.2">
      <c r="A75" s="78">
        <v>4321</v>
      </c>
      <c r="B75" s="76" t="s">
        <v>469</v>
      </c>
      <c r="C75" s="151">
        <v>0</v>
      </c>
    </row>
    <row r="76" spans="1:5" hidden="1" x14ac:dyDescent="0.2">
      <c r="A76" s="78">
        <v>4322</v>
      </c>
      <c r="B76" s="76" t="s">
        <v>470</v>
      </c>
      <c r="C76" s="151">
        <v>0</v>
      </c>
    </row>
    <row r="77" spans="1:5" hidden="1" x14ac:dyDescent="0.2">
      <c r="A77" s="78">
        <v>4323</v>
      </c>
      <c r="B77" s="76" t="s">
        <v>471</v>
      </c>
      <c r="C77" s="151">
        <v>0</v>
      </c>
    </row>
    <row r="78" spans="1:5" hidden="1" x14ac:dyDescent="0.2">
      <c r="A78" s="78">
        <v>4324</v>
      </c>
      <c r="B78" s="76" t="s">
        <v>472</v>
      </c>
      <c r="C78" s="151">
        <v>0</v>
      </c>
    </row>
    <row r="79" spans="1:5" hidden="1" x14ac:dyDescent="0.2">
      <c r="A79" s="78">
        <v>4325</v>
      </c>
      <c r="B79" s="76" t="s">
        <v>473</v>
      </c>
      <c r="C79" s="151">
        <v>0</v>
      </c>
    </row>
    <row r="80" spans="1:5" hidden="1" x14ac:dyDescent="0.2">
      <c r="A80" s="78">
        <v>4330</v>
      </c>
      <c r="B80" s="76" t="s">
        <v>474</v>
      </c>
      <c r="C80" s="151">
        <v>0</v>
      </c>
    </row>
    <row r="81" spans="1:5" hidden="1" x14ac:dyDescent="0.2">
      <c r="A81" s="78">
        <v>4331</v>
      </c>
      <c r="B81" s="76" t="s">
        <v>474</v>
      </c>
      <c r="C81" s="151">
        <v>0</v>
      </c>
    </row>
    <row r="82" spans="1:5" hidden="1" x14ac:dyDescent="0.2">
      <c r="A82" s="78">
        <v>4340</v>
      </c>
      <c r="B82" s="76" t="s">
        <v>475</v>
      </c>
      <c r="C82" s="151">
        <v>0</v>
      </c>
    </row>
    <row r="83" spans="1:5" hidden="1" x14ac:dyDescent="0.2">
      <c r="A83" s="78">
        <v>4341</v>
      </c>
      <c r="B83" s="76" t="s">
        <v>476</v>
      </c>
      <c r="C83" s="151">
        <v>0</v>
      </c>
    </row>
    <row r="84" spans="1:5" x14ac:dyDescent="0.2">
      <c r="A84" s="157">
        <v>4390</v>
      </c>
      <c r="B84" s="158" t="s">
        <v>477</v>
      </c>
      <c r="C84" s="156">
        <f>+C91</f>
        <v>522191.88</v>
      </c>
    </row>
    <row r="85" spans="1:5" hidden="1" x14ac:dyDescent="0.2">
      <c r="A85" s="78">
        <v>4391</v>
      </c>
      <c r="B85" s="76" t="s">
        <v>478</v>
      </c>
      <c r="C85" s="151">
        <v>0</v>
      </c>
    </row>
    <row r="86" spans="1:5" hidden="1" x14ac:dyDescent="0.2">
      <c r="A86" s="78">
        <v>4392</v>
      </c>
      <c r="B86" s="76" t="s">
        <v>479</v>
      </c>
      <c r="C86" s="151">
        <v>0</v>
      </c>
    </row>
    <row r="87" spans="1:5" hidden="1" x14ac:dyDescent="0.2">
      <c r="A87" s="78">
        <v>4393</v>
      </c>
      <c r="B87" s="76" t="s">
        <v>480</v>
      </c>
      <c r="C87" s="151">
        <v>0</v>
      </c>
    </row>
    <row r="88" spans="1:5" hidden="1" x14ac:dyDescent="0.2">
      <c r="A88" s="78">
        <v>4394</v>
      </c>
      <c r="B88" s="76" t="s">
        <v>481</v>
      </c>
      <c r="C88" s="151">
        <v>0</v>
      </c>
    </row>
    <row r="89" spans="1:5" hidden="1" x14ac:dyDescent="0.2">
      <c r="A89" s="78">
        <v>4395</v>
      </c>
      <c r="B89" s="76" t="s">
        <v>482</v>
      </c>
      <c r="C89" s="151">
        <v>0</v>
      </c>
    </row>
    <row r="90" spans="1:5" hidden="1" x14ac:dyDescent="0.2">
      <c r="A90" s="78">
        <v>4396</v>
      </c>
      <c r="B90" s="76" t="s">
        <v>483</v>
      </c>
      <c r="C90" s="151">
        <v>0</v>
      </c>
    </row>
    <row r="91" spans="1:5" x14ac:dyDescent="0.2">
      <c r="A91" s="78">
        <v>4399</v>
      </c>
      <c r="B91" s="76" t="s">
        <v>477</v>
      </c>
      <c r="C91" s="154">
        <v>522191.88</v>
      </c>
    </row>
    <row r="92" spans="1:5" x14ac:dyDescent="0.2">
      <c r="C92" s="159"/>
    </row>
    <row r="93" spans="1:5" x14ac:dyDescent="0.2">
      <c r="C93" s="159"/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184" t="s">
        <v>484</v>
      </c>
      <c r="E95" s="77" t="s">
        <v>304</v>
      </c>
    </row>
    <row r="96" spans="1:5" x14ac:dyDescent="0.2">
      <c r="A96" s="157">
        <v>5000</v>
      </c>
      <c r="B96" s="158" t="s">
        <v>485</v>
      </c>
      <c r="C96" s="149">
        <f>+C97+C125+C165+C183</f>
        <v>86733508.050000012</v>
      </c>
      <c r="D96" s="185">
        <f>C96/C96</f>
        <v>1</v>
      </c>
    </row>
    <row r="97" spans="1:5" x14ac:dyDescent="0.2">
      <c r="A97" s="157">
        <v>5100</v>
      </c>
      <c r="B97" s="158" t="s">
        <v>486</v>
      </c>
      <c r="C97" s="149">
        <f>+C98+C105+C115</f>
        <v>52212984.920000002</v>
      </c>
      <c r="D97" s="185">
        <f>C97/$C$96</f>
        <v>0.60199323299479979</v>
      </c>
    </row>
    <row r="98" spans="1:5" x14ac:dyDescent="0.2">
      <c r="A98" s="157">
        <v>5110</v>
      </c>
      <c r="B98" s="158" t="s">
        <v>487</v>
      </c>
      <c r="C98" s="153">
        <f>SUM(C99:C103)</f>
        <v>22640014.420000002</v>
      </c>
      <c r="D98" s="185">
        <f t="shared" ref="D98:D161" si="0">C98/$C$96</f>
        <v>0.26102961737634917</v>
      </c>
    </row>
    <row r="99" spans="1:5" ht="22.5" x14ac:dyDescent="0.2">
      <c r="A99" s="78">
        <v>5111</v>
      </c>
      <c r="B99" s="76" t="s">
        <v>488</v>
      </c>
      <c r="C99" s="154">
        <v>13322550.68</v>
      </c>
      <c r="D99" s="185">
        <f t="shared" si="0"/>
        <v>0.15360327259356135</v>
      </c>
      <c r="E99" s="160" t="s">
        <v>639</v>
      </c>
    </row>
    <row r="100" spans="1:5" x14ac:dyDescent="0.2">
      <c r="A100" s="78">
        <v>5112</v>
      </c>
      <c r="B100" s="76" t="s">
        <v>489</v>
      </c>
      <c r="C100" s="154">
        <v>22800</v>
      </c>
      <c r="D100" s="185">
        <f t="shared" si="0"/>
        <v>2.6287418222327972E-4</v>
      </c>
      <c r="E100" s="159"/>
    </row>
    <row r="101" spans="1:5" ht="33.75" x14ac:dyDescent="0.2">
      <c r="A101" s="78">
        <v>5113</v>
      </c>
      <c r="B101" s="76" t="s">
        <v>490</v>
      </c>
      <c r="C101" s="154">
        <v>241158.93</v>
      </c>
      <c r="D101" s="185">
        <f t="shared" si="0"/>
        <v>2.780458618841717E-3</v>
      </c>
      <c r="E101" s="160" t="s">
        <v>638</v>
      </c>
    </row>
    <row r="102" spans="1:5" x14ac:dyDescent="0.2">
      <c r="A102" s="78">
        <v>5114</v>
      </c>
      <c r="B102" s="76" t="s">
        <v>491</v>
      </c>
      <c r="C102" s="154">
        <v>4329255.91</v>
      </c>
      <c r="D102" s="185">
        <f t="shared" si="0"/>
        <v>4.991445644633994E-2</v>
      </c>
      <c r="E102" s="160" t="s">
        <v>637</v>
      </c>
    </row>
    <row r="103" spans="1:5" ht="45" x14ac:dyDescent="0.2">
      <c r="A103" s="78">
        <v>5115</v>
      </c>
      <c r="B103" s="76" t="s">
        <v>492</v>
      </c>
      <c r="C103" s="154">
        <v>4724248.9000000004</v>
      </c>
      <c r="D103" s="185">
        <f t="shared" si="0"/>
        <v>5.4468555535382844E-2</v>
      </c>
      <c r="E103" s="160" t="s">
        <v>636</v>
      </c>
    </row>
    <row r="104" spans="1:5" hidden="1" x14ac:dyDescent="0.2">
      <c r="A104" s="78">
        <v>5116</v>
      </c>
      <c r="B104" s="76" t="s">
        <v>493</v>
      </c>
      <c r="C104" s="151">
        <v>0</v>
      </c>
      <c r="D104" s="185">
        <f t="shared" si="0"/>
        <v>0</v>
      </c>
      <c r="E104" s="159"/>
    </row>
    <row r="105" spans="1:5" x14ac:dyDescent="0.2">
      <c r="A105" s="157">
        <v>5120</v>
      </c>
      <c r="B105" s="158" t="s">
        <v>494</v>
      </c>
      <c r="C105" s="153">
        <f>SUM(C106:C114)</f>
        <v>4945122.96</v>
      </c>
      <c r="D105" s="185">
        <f t="shared" si="0"/>
        <v>5.7015138337875623E-2</v>
      </c>
      <c r="E105" s="159"/>
    </row>
    <row r="106" spans="1:5" x14ac:dyDescent="0.2">
      <c r="A106" s="78">
        <v>5121</v>
      </c>
      <c r="B106" s="76" t="s">
        <v>495</v>
      </c>
      <c r="C106" s="154">
        <v>318180.24</v>
      </c>
      <c r="D106" s="185">
        <f t="shared" si="0"/>
        <v>3.6684811574388978E-3</v>
      </c>
      <c r="E106" s="159"/>
    </row>
    <row r="107" spans="1:5" x14ac:dyDescent="0.2">
      <c r="A107" s="78">
        <v>5122</v>
      </c>
      <c r="B107" s="76" t="s">
        <v>496</v>
      </c>
      <c r="C107" s="154">
        <v>64032.54</v>
      </c>
      <c r="D107" s="185">
        <f t="shared" si="0"/>
        <v>7.3826761351664235E-4</v>
      </c>
      <c r="E107" s="159"/>
    </row>
    <row r="108" spans="1:5" x14ac:dyDescent="0.2">
      <c r="A108" s="78">
        <v>5123</v>
      </c>
      <c r="B108" s="76" t="s">
        <v>497</v>
      </c>
      <c r="C108" s="154">
        <v>53719.15</v>
      </c>
      <c r="D108" s="185">
        <f t="shared" si="0"/>
        <v>6.1935866780612699E-4</v>
      </c>
      <c r="E108" s="159"/>
    </row>
    <row r="109" spans="1:5" x14ac:dyDescent="0.2">
      <c r="A109" s="78">
        <v>5124</v>
      </c>
      <c r="B109" s="76" t="s">
        <v>498</v>
      </c>
      <c r="C109" s="154">
        <v>1515723.6</v>
      </c>
      <c r="D109" s="185">
        <f t="shared" si="0"/>
        <v>1.7475640430987961E-2</v>
      </c>
      <c r="E109" s="159"/>
    </row>
    <row r="110" spans="1:5" x14ac:dyDescent="0.2">
      <c r="A110" s="78">
        <v>5125</v>
      </c>
      <c r="B110" s="76" t="s">
        <v>499</v>
      </c>
      <c r="C110" s="154">
        <v>892362.04</v>
      </c>
      <c r="D110" s="185">
        <f t="shared" si="0"/>
        <v>1.0288550066320071E-2</v>
      </c>
      <c r="E110" s="159"/>
    </row>
    <row r="111" spans="1:5" x14ac:dyDescent="0.2">
      <c r="A111" s="78">
        <v>5126</v>
      </c>
      <c r="B111" s="76" t="s">
        <v>500</v>
      </c>
      <c r="C111" s="154">
        <v>1712830.78</v>
      </c>
      <c r="D111" s="185">
        <f t="shared" si="0"/>
        <v>1.9748201341200103E-2</v>
      </c>
      <c r="E111" s="159"/>
    </row>
    <row r="112" spans="1:5" x14ac:dyDescent="0.2">
      <c r="A112" s="78">
        <v>5127</v>
      </c>
      <c r="B112" s="76" t="s">
        <v>501</v>
      </c>
      <c r="C112" s="154">
        <v>110011.68</v>
      </c>
      <c r="D112" s="185">
        <f t="shared" si="0"/>
        <v>1.2683872989039094E-3</v>
      </c>
      <c r="E112" s="159"/>
    </row>
    <row r="113" spans="1:5" hidden="1" x14ac:dyDescent="0.2">
      <c r="A113" s="78">
        <v>5128</v>
      </c>
      <c r="B113" s="76" t="s">
        <v>502</v>
      </c>
      <c r="C113" s="151">
        <v>0</v>
      </c>
      <c r="D113" s="185">
        <f t="shared" si="0"/>
        <v>0</v>
      </c>
      <c r="E113" s="159"/>
    </row>
    <row r="114" spans="1:5" x14ac:dyDescent="0.2">
      <c r="A114" s="78">
        <v>5129</v>
      </c>
      <c r="B114" s="76" t="s">
        <v>503</v>
      </c>
      <c r="C114" s="154">
        <v>278262.93</v>
      </c>
      <c r="D114" s="185">
        <f t="shared" si="0"/>
        <v>3.2082517617019178E-3</v>
      </c>
      <c r="E114" s="159"/>
    </row>
    <row r="115" spans="1:5" x14ac:dyDescent="0.2">
      <c r="A115" s="157">
        <v>5130</v>
      </c>
      <c r="B115" s="158" t="s">
        <v>504</v>
      </c>
      <c r="C115" s="153">
        <f>SUM(C116:C124)</f>
        <v>24627847.539999995</v>
      </c>
      <c r="D115" s="185">
        <f t="shared" si="0"/>
        <v>0.28394847728057498</v>
      </c>
      <c r="E115" s="159"/>
    </row>
    <row r="116" spans="1:5" ht="22.5" x14ac:dyDescent="0.2">
      <c r="A116" s="78">
        <v>5131</v>
      </c>
      <c r="B116" s="76" t="s">
        <v>505</v>
      </c>
      <c r="C116" s="154">
        <v>11600217.35</v>
      </c>
      <c r="D116" s="185">
        <f t="shared" si="0"/>
        <v>0.1337455109426996</v>
      </c>
      <c r="E116" s="160" t="s">
        <v>635</v>
      </c>
    </row>
    <row r="117" spans="1:5" x14ac:dyDescent="0.2">
      <c r="A117" s="78">
        <v>5132</v>
      </c>
      <c r="B117" s="76" t="s">
        <v>506</v>
      </c>
      <c r="C117" s="154">
        <v>963355.2</v>
      </c>
      <c r="D117" s="185">
        <f t="shared" si="0"/>
        <v>1.1107070631164213E-2</v>
      </c>
      <c r="E117" s="159"/>
    </row>
    <row r="118" spans="1:5" x14ac:dyDescent="0.2">
      <c r="A118" s="78">
        <v>5133</v>
      </c>
      <c r="B118" s="76" t="s">
        <v>507</v>
      </c>
      <c r="C118" s="154">
        <v>1598188.37</v>
      </c>
      <c r="D118" s="185">
        <f t="shared" si="0"/>
        <v>1.8426423719408176E-2</v>
      </c>
      <c r="E118" s="159"/>
    </row>
    <row r="119" spans="1:5" x14ac:dyDescent="0.2">
      <c r="A119" s="78">
        <v>5134</v>
      </c>
      <c r="B119" s="76" t="s">
        <v>508</v>
      </c>
      <c r="C119" s="154">
        <v>1017971.79</v>
      </c>
      <c r="D119" s="185">
        <f t="shared" si="0"/>
        <v>1.1736776395728869E-2</v>
      </c>
      <c r="E119" s="159"/>
    </row>
    <row r="120" spans="1:5" x14ac:dyDescent="0.2">
      <c r="A120" s="78">
        <v>5135</v>
      </c>
      <c r="B120" s="76" t="s">
        <v>509</v>
      </c>
      <c r="C120" s="154">
        <v>1974027.2</v>
      </c>
      <c r="D120" s="185">
        <f t="shared" si="0"/>
        <v>2.2759683591513622E-2</v>
      </c>
      <c r="E120" s="159"/>
    </row>
    <row r="121" spans="1:5" x14ac:dyDescent="0.2">
      <c r="A121" s="78">
        <v>5136</v>
      </c>
      <c r="B121" s="76" t="s">
        <v>510</v>
      </c>
      <c r="C121" s="154">
        <v>1074690.97</v>
      </c>
      <c r="D121" s="185">
        <f t="shared" si="0"/>
        <v>1.2390724117609352E-2</v>
      </c>
      <c r="E121" s="159"/>
    </row>
    <row r="122" spans="1:5" x14ac:dyDescent="0.2">
      <c r="A122" s="78">
        <v>5137</v>
      </c>
      <c r="B122" s="76" t="s">
        <v>511</v>
      </c>
      <c r="C122" s="154">
        <v>15001.98</v>
      </c>
      <c r="D122" s="185">
        <f t="shared" si="0"/>
        <v>1.7296636948377182E-4</v>
      </c>
      <c r="E122" s="159"/>
    </row>
    <row r="123" spans="1:5" x14ac:dyDescent="0.2">
      <c r="A123" s="78">
        <v>5138</v>
      </c>
      <c r="B123" s="76" t="s">
        <v>512</v>
      </c>
      <c r="C123" s="154">
        <v>44338.99</v>
      </c>
      <c r="D123" s="185">
        <f t="shared" si="0"/>
        <v>5.1120946214281478E-4</v>
      </c>
      <c r="E123" s="159"/>
    </row>
    <row r="124" spans="1:5" ht="22.5" x14ac:dyDescent="0.2">
      <c r="A124" s="78">
        <v>5139</v>
      </c>
      <c r="B124" s="76" t="s">
        <v>513</v>
      </c>
      <c r="C124" s="154">
        <v>6340055.6900000004</v>
      </c>
      <c r="D124" s="185">
        <f t="shared" si="0"/>
        <v>7.3098112050824629E-2</v>
      </c>
      <c r="E124" s="160" t="s">
        <v>634</v>
      </c>
    </row>
    <row r="125" spans="1:5" x14ac:dyDescent="0.2">
      <c r="A125" s="157">
        <v>5200</v>
      </c>
      <c r="B125" s="158" t="s">
        <v>514</v>
      </c>
      <c r="C125" s="153">
        <f>+C135</f>
        <v>252941.27000000002</v>
      </c>
      <c r="D125" s="185">
        <f t="shared" si="0"/>
        <v>2.9163039255161315E-3</v>
      </c>
      <c r="E125" s="159"/>
    </row>
    <row r="126" spans="1:5" hidden="1" x14ac:dyDescent="0.2">
      <c r="A126" s="78">
        <v>5210</v>
      </c>
      <c r="B126" s="76" t="s">
        <v>515</v>
      </c>
      <c r="C126" s="151">
        <v>0</v>
      </c>
      <c r="D126" s="185">
        <f t="shared" si="0"/>
        <v>0</v>
      </c>
      <c r="E126" s="159"/>
    </row>
    <row r="127" spans="1:5" hidden="1" x14ac:dyDescent="0.2">
      <c r="A127" s="78">
        <v>5211</v>
      </c>
      <c r="B127" s="76" t="s">
        <v>516</v>
      </c>
      <c r="C127" s="151">
        <v>0</v>
      </c>
      <c r="D127" s="185">
        <f t="shared" si="0"/>
        <v>0</v>
      </c>
      <c r="E127" s="159"/>
    </row>
    <row r="128" spans="1:5" hidden="1" x14ac:dyDescent="0.2">
      <c r="A128" s="78">
        <v>5212</v>
      </c>
      <c r="B128" s="76" t="s">
        <v>517</v>
      </c>
      <c r="C128" s="151">
        <v>0</v>
      </c>
      <c r="D128" s="185">
        <f t="shared" si="0"/>
        <v>0</v>
      </c>
      <c r="E128" s="159"/>
    </row>
    <row r="129" spans="1:5" hidden="1" x14ac:dyDescent="0.2">
      <c r="A129" s="78">
        <v>5220</v>
      </c>
      <c r="B129" s="76" t="s">
        <v>518</v>
      </c>
      <c r="C129" s="151">
        <v>0</v>
      </c>
      <c r="D129" s="185">
        <f t="shared" si="0"/>
        <v>0</v>
      </c>
      <c r="E129" s="159"/>
    </row>
    <row r="130" spans="1:5" hidden="1" x14ac:dyDescent="0.2">
      <c r="A130" s="78">
        <v>5221</v>
      </c>
      <c r="B130" s="76" t="s">
        <v>519</v>
      </c>
      <c r="C130" s="151">
        <v>0</v>
      </c>
      <c r="D130" s="185">
        <f t="shared" si="0"/>
        <v>0</v>
      </c>
      <c r="E130" s="159"/>
    </row>
    <row r="131" spans="1:5" hidden="1" x14ac:dyDescent="0.2">
      <c r="A131" s="78">
        <v>5222</v>
      </c>
      <c r="B131" s="76" t="s">
        <v>520</v>
      </c>
      <c r="C131" s="151">
        <v>0</v>
      </c>
      <c r="D131" s="185">
        <f t="shared" si="0"/>
        <v>0</v>
      </c>
      <c r="E131" s="159"/>
    </row>
    <row r="132" spans="1:5" hidden="1" x14ac:dyDescent="0.2">
      <c r="A132" s="78">
        <v>5230</v>
      </c>
      <c r="B132" s="76" t="s">
        <v>460</v>
      </c>
      <c r="C132" s="151">
        <v>0</v>
      </c>
      <c r="D132" s="185">
        <f t="shared" si="0"/>
        <v>0</v>
      </c>
      <c r="E132" s="159"/>
    </row>
    <row r="133" spans="1:5" hidden="1" x14ac:dyDescent="0.2">
      <c r="A133" s="78">
        <v>5231</v>
      </c>
      <c r="B133" s="76" t="s">
        <v>521</v>
      </c>
      <c r="C133" s="151">
        <v>0</v>
      </c>
      <c r="D133" s="185">
        <f t="shared" si="0"/>
        <v>0</v>
      </c>
      <c r="E133" s="159"/>
    </row>
    <row r="134" spans="1:5" hidden="1" x14ac:dyDescent="0.2">
      <c r="A134" s="78">
        <v>5232</v>
      </c>
      <c r="B134" s="76" t="s">
        <v>522</v>
      </c>
      <c r="C134" s="151">
        <v>0</v>
      </c>
      <c r="D134" s="185">
        <f t="shared" si="0"/>
        <v>0</v>
      </c>
      <c r="E134" s="159"/>
    </row>
    <row r="135" spans="1:5" x14ac:dyDescent="0.2">
      <c r="A135" s="157">
        <v>5240</v>
      </c>
      <c r="B135" s="158" t="s">
        <v>461</v>
      </c>
      <c r="C135" s="153">
        <f>SUM(C136:C139)</f>
        <v>252941.27000000002</v>
      </c>
      <c r="D135" s="185">
        <f t="shared" si="0"/>
        <v>2.9163039255161315E-3</v>
      </c>
      <c r="E135" s="159"/>
    </row>
    <row r="136" spans="1:5" x14ac:dyDescent="0.2">
      <c r="A136" s="78">
        <v>5241</v>
      </c>
      <c r="B136" s="76" t="s">
        <v>523</v>
      </c>
      <c r="C136" s="154">
        <v>227523.17</v>
      </c>
      <c r="D136" s="185">
        <f t="shared" si="0"/>
        <v>2.623244177657818E-3</v>
      </c>
      <c r="E136" s="159"/>
    </row>
    <row r="137" spans="1:5" hidden="1" x14ac:dyDescent="0.2">
      <c r="A137" s="78">
        <v>5242</v>
      </c>
      <c r="B137" s="76" t="s">
        <v>524</v>
      </c>
      <c r="C137" s="151">
        <v>0</v>
      </c>
      <c r="D137" s="185">
        <f t="shared" si="0"/>
        <v>0</v>
      </c>
      <c r="E137" s="159"/>
    </row>
    <row r="138" spans="1:5" x14ac:dyDescent="0.2">
      <c r="A138" s="78">
        <v>5243</v>
      </c>
      <c r="B138" s="76" t="s">
        <v>525</v>
      </c>
      <c r="C138" s="154">
        <v>25418.1</v>
      </c>
      <c r="D138" s="185">
        <f t="shared" si="0"/>
        <v>2.9305974785831339E-4</v>
      </c>
      <c r="E138" s="159"/>
    </row>
    <row r="139" spans="1:5" hidden="1" x14ac:dyDescent="0.2">
      <c r="A139" s="78">
        <v>5244</v>
      </c>
      <c r="B139" s="76" t="s">
        <v>526</v>
      </c>
      <c r="C139" s="151">
        <v>0</v>
      </c>
      <c r="D139" s="185">
        <f t="shared" si="0"/>
        <v>0</v>
      </c>
      <c r="E139" s="159"/>
    </row>
    <row r="140" spans="1:5" hidden="1" x14ac:dyDescent="0.2">
      <c r="A140" s="78">
        <v>5250</v>
      </c>
      <c r="B140" s="76" t="s">
        <v>462</v>
      </c>
      <c r="C140" s="151">
        <v>0</v>
      </c>
      <c r="D140" s="185">
        <f t="shared" si="0"/>
        <v>0</v>
      </c>
      <c r="E140" s="159"/>
    </row>
    <row r="141" spans="1:5" hidden="1" x14ac:dyDescent="0.2">
      <c r="A141" s="78">
        <v>5251</v>
      </c>
      <c r="B141" s="76" t="s">
        <v>527</v>
      </c>
      <c r="C141" s="80">
        <v>0</v>
      </c>
      <c r="D141" s="185">
        <f t="shared" si="0"/>
        <v>0</v>
      </c>
      <c r="E141" s="159"/>
    </row>
    <row r="142" spans="1:5" hidden="1" x14ac:dyDescent="0.2">
      <c r="A142" s="78">
        <v>5252</v>
      </c>
      <c r="B142" s="76" t="s">
        <v>528</v>
      </c>
      <c r="C142" s="80">
        <v>0</v>
      </c>
      <c r="D142" s="185">
        <f t="shared" si="0"/>
        <v>0</v>
      </c>
      <c r="E142" s="159"/>
    </row>
    <row r="143" spans="1:5" hidden="1" x14ac:dyDescent="0.2">
      <c r="A143" s="78">
        <v>5259</v>
      </c>
      <c r="B143" s="76" t="s">
        <v>529</v>
      </c>
      <c r="C143" s="80">
        <v>0</v>
      </c>
      <c r="D143" s="185">
        <f t="shared" si="0"/>
        <v>0</v>
      </c>
      <c r="E143" s="159"/>
    </row>
    <row r="144" spans="1:5" hidden="1" x14ac:dyDescent="0.2">
      <c r="A144" s="78">
        <v>5260</v>
      </c>
      <c r="B144" s="76" t="s">
        <v>530</v>
      </c>
      <c r="C144" s="80">
        <v>0</v>
      </c>
      <c r="D144" s="185">
        <f t="shared" si="0"/>
        <v>0</v>
      </c>
      <c r="E144" s="159"/>
    </row>
    <row r="145" spans="1:5" hidden="1" x14ac:dyDescent="0.2">
      <c r="A145" s="78">
        <v>5261</v>
      </c>
      <c r="B145" s="76" t="s">
        <v>531</v>
      </c>
      <c r="C145" s="80">
        <v>0</v>
      </c>
      <c r="D145" s="185">
        <f t="shared" si="0"/>
        <v>0</v>
      </c>
      <c r="E145" s="159"/>
    </row>
    <row r="146" spans="1:5" hidden="1" x14ac:dyDescent="0.2">
      <c r="A146" s="78">
        <v>5262</v>
      </c>
      <c r="B146" s="76" t="s">
        <v>532</v>
      </c>
      <c r="C146" s="80">
        <v>0</v>
      </c>
      <c r="D146" s="185">
        <f t="shared" si="0"/>
        <v>0</v>
      </c>
      <c r="E146" s="159"/>
    </row>
    <row r="147" spans="1:5" hidden="1" x14ac:dyDescent="0.2">
      <c r="A147" s="78">
        <v>5270</v>
      </c>
      <c r="B147" s="76" t="s">
        <v>533</v>
      </c>
      <c r="C147" s="80">
        <v>0</v>
      </c>
      <c r="D147" s="185">
        <f t="shared" si="0"/>
        <v>0</v>
      </c>
      <c r="E147" s="159"/>
    </row>
    <row r="148" spans="1:5" hidden="1" x14ac:dyDescent="0.2">
      <c r="A148" s="78">
        <v>5271</v>
      </c>
      <c r="B148" s="76" t="s">
        <v>534</v>
      </c>
      <c r="C148" s="80">
        <v>0</v>
      </c>
      <c r="D148" s="185">
        <f t="shared" si="0"/>
        <v>0</v>
      </c>
      <c r="E148" s="159"/>
    </row>
    <row r="149" spans="1:5" hidden="1" x14ac:dyDescent="0.2">
      <c r="A149" s="78">
        <v>5280</v>
      </c>
      <c r="B149" s="76" t="s">
        <v>535</v>
      </c>
      <c r="C149" s="80">
        <v>0</v>
      </c>
      <c r="D149" s="185">
        <f t="shared" si="0"/>
        <v>0</v>
      </c>
      <c r="E149" s="159"/>
    </row>
    <row r="150" spans="1:5" hidden="1" x14ac:dyDescent="0.2">
      <c r="A150" s="78">
        <v>5281</v>
      </c>
      <c r="B150" s="76" t="s">
        <v>536</v>
      </c>
      <c r="C150" s="80">
        <v>0</v>
      </c>
      <c r="D150" s="185">
        <f t="shared" si="0"/>
        <v>0</v>
      </c>
      <c r="E150" s="159"/>
    </row>
    <row r="151" spans="1:5" hidden="1" x14ac:dyDescent="0.2">
      <c r="A151" s="78">
        <v>5282</v>
      </c>
      <c r="B151" s="76" t="s">
        <v>537</v>
      </c>
      <c r="C151" s="80">
        <v>0</v>
      </c>
      <c r="D151" s="185">
        <f t="shared" si="0"/>
        <v>0</v>
      </c>
      <c r="E151" s="159"/>
    </row>
    <row r="152" spans="1:5" hidden="1" x14ac:dyDescent="0.2">
      <c r="A152" s="78">
        <v>5283</v>
      </c>
      <c r="B152" s="76" t="s">
        <v>538</v>
      </c>
      <c r="C152" s="80">
        <v>0</v>
      </c>
      <c r="D152" s="185">
        <f t="shared" si="0"/>
        <v>0</v>
      </c>
      <c r="E152" s="159"/>
    </row>
    <row r="153" spans="1:5" hidden="1" x14ac:dyDescent="0.2">
      <c r="A153" s="78">
        <v>5284</v>
      </c>
      <c r="B153" s="76" t="s">
        <v>539</v>
      </c>
      <c r="C153" s="80">
        <v>0</v>
      </c>
      <c r="D153" s="185">
        <f t="shared" si="0"/>
        <v>0</v>
      </c>
      <c r="E153" s="159"/>
    </row>
    <row r="154" spans="1:5" hidden="1" x14ac:dyDescent="0.2">
      <c r="A154" s="78">
        <v>5285</v>
      </c>
      <c r="B154" s="76" t="s">
        <v>540</v>
      </c>
      <c r="C154" s="80">
        <v>0</v>
      </c>
      <c r="D154" s="185">
        <f t="shared" si="0"/>
        <v>0</v>
      </c>
      <c r="E154" s="159"/>
    </row>
    <row r="155" spans="1:5" hidden="1" x14ac:dyDescent="0.2">
      <c r="A155" s="78">
        <v>5290</v>
      </c>
      <c r="B155" s="76" t="s">
        <v>541</v>
      </c>
      <c r="C155" s="80">
        <v>0</v>
      </c>
      <c r="D155" s="185">
        <f t="shared" si="0"/>
        <v>0</v>
      </c>
      <c r="E155" s="159"/>
    </row>
    <row r="156" spans="1:5" hidden="1" x14ac:dyDescent="0.2">
      <c r="A156" s="78">
        <v>5291</v>
      </c>
      <c r="B156" s="76" t="s">
        <v>542</v>
      </c>
      <c r="C156" s="80">
        <v>0</v>
      </c>
      <c r="D156" s="185">
        <f t="shared" si="0"/>
        <v>0</v>
      </c>
      <c r="E156" s="159"/>
    </row>
    <row r="157" spans="1:5" hidden="1" x14ac:dyDescent="0.2">
      <c r="A157" s="78">
        <v>5292</v>
      </c>
      <c r="B157" s="76" t="s">
        <v>543</v>
      </c>
      <c r="C157" s="80">
        <v>0</v>
      </c>
      <c r="D157" s="185">
        <f t="shared" si="0"/>
        <v>0</v>
      </c>
      <c r="E157" s="159"/>
    </row>
    <row r="158" spans="1:5" hidden="1" x14ac:dyDescent="0.2">
      <c r="A158" s="78">
        <v>5300</v>
      </c>
      <c r="B158" s="76" t="s">
        <v>544</v>
      </c>
      <c r="C158" s="80">
        <v>0</v>
      </c>
      <c r="D158" s="185">
        <f t="shared" si="0"/>
        <v>0</v>
      </c>
      <c r="E158" s="159"/>
    </row>
    <row r="159" spans="1:5" hidden="1" x14ac:dyDescent="0.2">
      <c r="A159" s="78">
        <v>5310</v>
      </c>
      <c r="B159" s="76" t="s">
        <v>454</v>
      </c>
      <c r="C159" s="80">
        <v>0</v>
      </c>
      <c r="D159" s="185">
        <f t="shared" si="0"/>
        <v>0</v>
      </c>
      <c r="E159" s="159"/>
    </row>
    <row r="160" spans="1:5" hidden="1" x14ac:dyDescent="0.2">
      <c r="A160" s="78">
        <v>5311</v>
      </c>
      <c r="B160" s="76" t="s">
        <v>545</v>
      </c>
      <c r="C160" s="80">
        <v>0</v>
      </c>
      <c r="D160" s="185">
        <f t="shared" si="0"/>
        <v>0</v>
      </c>
      <c r="E160" s="159"/>
    </row>
    <row r="161" spans="1:5" hidden="1" x14ac:dyDescent="0.2">
      <c r="A161" s="78">
        <v>5312</v>
      </c>
      <c r="B161" s="76" t="s">
        <v>546</v>
      </c>
      <c r="C161" s="80">
        <v>0</v>
      </c>
      <c r="D161" s="185">
        <f t="shared" si="0"/>
        <v>0</v>
      </c>
      <c r="E161" s="159"/>
    </row>
    <row r="162" spans="1:5" hidden="1" x14ac:dyDescent="0.2">
      <c r="A162" s="78">
        <v>5320</v>
      </c>
      <c r="B162" s="76" t="s">
        <v>455</v>
      </c>
      <c r="C162" s="80">
        <v>0</v>
      </c>
      <c r="D162" s="185">
        <f t="shared" ref="D162:D217" si="1">C162/$C$96</f>
        <v>0</v>
      </c>
      <c r="E162" s="159"/>
    </row>
    <row r="163" spans="1:5" hidden="1" x14ac:dyDescent="0.2">
      <c r="A163" s="78">
        <v>5321</v>
      </c>
      <c r="B163" s="76" t="s">
        <v>547</v>
      </c>
      <c r="C163" s="80">
        <v>0</v>
      </c>
      <c r="D163" s="185">
        <f t="shared" si="1"/>
        <v>0</v>
      </c>
      <c r="E163" s="159"/>
    </row>
    <row r="164" spans="1:5" hidden="1" x14ac:dyDescent="0.2">
      <c r="A164" s="78">
        <v>5322</v>
      </c>
      <c r="B164" s="76" t="s">
        <v>548</v>
      </c>
      <c r="C164" s="80">
        <v>0</v>
      </c>
      <c r="D164" s="185">
        <f t="shared" si="1"/>
        <v>0</v>
      </c>
      <c r="E164" s="159"/>
    </row>
    <row r="165" spans="1:5" x14ac:dyDescent="0.2">
      <c r="A165" s="157">
        <v>5330</v>
      </c>
      <c r="B165" s="158" t="s">
        <v>456</v>
      </c>
      <c r="C165" s="149">
        <f>+C166+C167</f>
        <v>6891970.8600000003</v>
      </c>
      <c r="D165" s="185">
        <f t="shared" si="1"/>
        <v>7.9461456303911132E-2</v>
      </c>
      <c r="E165" s="159"/>
    </row>
    <row r="166" spans="1:5" hidden="1" x14ac:dyDescent="0.2">
      <c r="A166" s="78">
        <v>5331</v>
      </c>
      <c r="B166" s="76" t="s">
        <v>549</v>
      </c>
      <c r="C166" s="80">
        <v>0</v>
      </c>
      <c r="D166" s="185">
        <f t="shared" si="1"/>
        <v>0</v>
      </c>
      <c r="E166" s="159"/>
    </row>
    <row r="167" spans="1:5" x14ac:dyDescent="0.2">
      <c r="A167" s="78">
        <v>5332</v>
      </c>
      <c r="B167" s="76" t="s">
        <v>550</v>
      </c>
      <c r="C167" s="154">
        <v>6891970.8600000003</v>
      </c>
      <c r="D167" s="185">
        <f t="shared" si="1"/>
        <v>7.9461456303911132E-2</v>
      </c>
      <c r="E167" s="159"/>
    </row>
    <row r="168" spans="1:5" hidden="1" x14ac:dyDescent="0.2">
      <c r="A168" s="78">
        <v>5400</v>
      </c>
      <c r="B168" s="76" t="s">
        <v>551</v>
      </c>
      <c r="C168" s="80">
        <v>0</v>
      </c>
      <c r="D168" s="185">
        <f t="shared" si="1"/>
        <v>0</v>
      </c>
      <c r="E168" s="159"/>
    </row>
    <row r="169" spans="1:5" hidden="1" x14ac:dyDescent="0.2">
      <c r="A169" s="78">
        <v>5410</v>
      </c>
      <c r="B169" s="76" t="s">
        <v>552</v>
      </c>
      <c r="C169" s="80">
        <v>0</v>
      </c>
      <c r="D169" s="185">
        <f t="shared" si="1"/>
        <v>0</v>
      </c>
      <c r="E169" s="159"/>
    </row>
    <row r="170" spans="1:5" hidden="1" x14ac:dyDescent="0.2">
      <c r="A170" s="78">
        <v>5411</v>
      </c>
      <c r="B170" s="76" t="s">
        <v>553</v>
      </c>
      <c r="C170" s="80">
        <v>0</v>
      </c>
      <c r="D170" s="185">
        <f t="shared" si="1"/>
        <v>0</v>
      </c>
      <c r="E170" s="159"/>
    </row>
    <row r="171" spans="1:5" hidden="1" x14ac:dyDescent="0.2">
      <c r="A171" s="78">
        <v>5412</v>
      </c>
      <c r="B171" s="76" t="s">
        <v>554</v>
      </c>
      <c r="C171" s="80">
        <v>0</v>
      </c>
      <c r="D171" s="185">
        <f t="shared" si="1"/>
        <v>0</v>
      </c>
      <c r="E171" s="159"/>
    </row>
    <row r="172" spans="1:5" hidden="1" x14ac:dyDescent="0.2">
      <c r="A172" s="78">
        <v>5420</v>
      </c>
      <c r="B172" s="76" t="s">
        <v>555</v>
      </c>
      <c r="C172" s="80">
        <v>0</v>
      </c>
      <c r="D172" s="185">
        <f t="shared" si="1"/>
        <v>0</v>
      </c>
      <c r="E172" s="159"/>
    </row>
    <row r="173" spans="1:5" hidden="1" x14ac:dyDescent="0.2">
      <c r="A173" s="78">
        <v>5421</v>
      </c>
      <c r="B173" s="76" t="s">
        <v>556</v>
      </c>
      <c r="C173" s="80">
        <v>0</v>
      </c>
      <c r="D173" s="185">
        <f t="shared" si="1"/>
        <v>0</v>
      </c>
      <c r="E173" s="159"/>
    </row>
    <row r="174" spans="1:5" hidden="1" x14ac:dyDescent="0.2">
      <c r="A174" s="78">
        <v>5422</v>
      </c>
      <c r="B174" s="76" t="s">
        <v>557</v>
      </c>
      <c r="C174" s="80">
        <v>0</v>
      </c>
      <c r="D174" s="185">
        <f t="shared" si="1"/>
        <v>0</v>
      </c>
      <c r="E174" s="159"/>
    </row>
    <row r="175" spans="1:5" hidden="1" x14ac:dyDescent="0.2">
      <c r="A175" s="78">
        <v>5430</v>
      </c>
      <c r="B175" s="76" t="s">
        <v>558</v>
      </c>
      <c r="C175" s="80">
        <v>0</v>
      </c>
      <c r="D175" s="185">
        <f t="shared" si="1"/>
        <v>0</v>
      </c>
      <c r="E175" s="159"/>
    </row>
    <row r="176" spans="1:5" hidden="1" x14ac:dyDescent="0.2">
      <c r="A176" s="78">
        <v>5431</v>
      </c>
      <c r="B176" s="76" t="s">
        <v>559</v>
      </c>
      <c r="C176" s="80">
        <v>0</v>
      </c>
      <c r="D176" s="185">
        <f t="shared" si="1"/>
        <v>0</v>
      </c>
      <c r="E176" s="159"/>
    </row>
    <row r="177" spans="1:5" hidden="1" x14ac:dyDescent="0.2">
      <c r="A177" s="78">
        <v>5432</v>
      </c>
      <c r="B177" s="76" t="s">
        <v>560</v>
      </c>
      <c r="C177" s="80">
        <v>0</v>
      </c>
      <c r="D177" s="185">
        <f t="shared" si="1"/>
        <v>0</v>
      </c>
      <c r="E177" s="159"/>
    </row>
    <row r="178" spans="1:5" hidden="1" x14ac:dyDescent="0.2">
      <c r="A178" s="78">
        <v>5440</v>
      </c>
      <c r="B178" s="76" t="s">
        <v>561</v>
      </c>
      <c r="C178" s="80">
        <v>0</v>
      </c>
      <c r="D178" s="185">
        <f t="shared" si="1"/>
        <v>0</v>
      </c>
      <c r="E178" s="159"/>
    </row>
    <row r="179" spans="1:5" hidden="1" x14ac:dyDescent="0.2">
      <c r="A179" s="78">
        <v>5441</v>
      </c>
      <c r="B179" s="76" t="s">
        <v>561</v>
      </c>
      <c r="C179" s="80">
        <v>0</v>
      </c>
      <c r="D179" s="185">
        <f t="shared" si="1"/>
        <v>0</v>
      </c>
      <c r="E179" s="159"/>
    </row>
    <row r="180" spans="1:5" hidden="1" x14ac:dyDescent="0.2">
      <c r="A180" s="78">
        <v>5450</v>
      </c>
      <c r="B180" s="76" t="s">
        <v>562</v>
      </c>
      <c r="C180" s="80">
        <v>0</v>
      </c>
      <c r="D180" s="185">
        <f t="shared" si="1"/>
        <v>0</v>
      </c>
      <c r="E180" s="159"/>
    </row>
    <row r="181" spans="1:5" hidden="1" x14ac:dyDescent="0.2">
      <c r="A181" s="78">
        <v>5451</v>
      </c>
      <c r="B181" s="76" t="s">
        <v>563</v>
      </c>
      <c r="C181" s="80">
        <v>0</v>
      </c>
      <c r="D181" s="185">
        <f t="shared" si="1"/>
        <v>0</v>
      </c>
      <c r="E181" s="159"/>
    </row>
    <row r="182" spans="1:5" hidden="1" x14ac:dyDescent="0.2">
      <c r="A182" s="78">
        <v>5452</v>
      </c>
      <c r="B182" s="76" t="s">
        <v>564</v>
      </c>
      <c r="C182" s="80">
        <v>0</v>
      </c>
      <c r="D182" s="185">
        <f t="shared" si="1"/>
        <v>0</v>
      </c>
      <c r="E182" s="159"/>
    </row>
    <row r="183" spans="1:5" x14ac:dyDescent="0.2">
      <c r="A183" s="157">
        <v>5500</v>
      </c>
      <c r="B183" s="158" t="s">
        <v>565</v>
      </c>
      <c r="C183" s="149">
        <f>+C184+C206</f>
        <v>27375611</v>
      </c>
      <c r="D183" s="185">
        <f t="shared" si="1"/>
        <v>0.31562900677577282</v>
      </c>
      <c r="E183" s="159"/>
    </row>
    <row r="184" spans="1:5" x14ac:dyDescent="0.2">
      <c r="A184" s="157">
        <v>5510</v>
      </c>
      <c r="B184" s="158" t="s">
        <v>566</v>
      </c>
      <c r="C184" s="149">
        <f>SUM(C185:C191)</f>
        <v>15295255.960000001</v>
      </c>
      <c r="D184" s="185">
        <f t="shared" si="1"/>
        <v>0.17634771501669935</v>
      </c>
      <c r="E184" s="159"/>
    </row>
    <row r="185" spans="1:5" hidden="1" x14ac:dyDescent="0.2">
      <c r="A185" s="78">
        <v>5511</v>
      </c>
      <c r="B185" s="76" t="s">
        <v>567</v>
      </c>
      <c r="C185" s="80">
        <v>0</v>
      </c>
      <c r="D185" s="185">
        <f t="shared" si="1"/>
        <v>0</v>
      </c>
      <c r="E185" s="159"/>
    </row>
    <row r="186" spans="1:5" hidden="1" x14ac:dyDescent="0.2">
      <c r="A186" s="78">
        <v>5512</v>
      </c>
      <c r="B186" s="76" t="s">
        <v>568</v>
      </c>
      <c r="C186" s="80">
        <v>0</v>
      </c>
      <c r="D186" s="185">
        <f t="shared" si="1"/>
        <v>0</v>
      </c>
      <c r="E186" s="159"/>
    </row>
    <row r="187" spans="1:5" x14ac:dyDescent="0.2">
      <c r="A187" s="78">
        <v>5513</v>
      </c>
      <c r="B187" s="76" t="s">
        <v>569</v>
      </c>
      <c r="C187" s="154">
        <v>2162954.0299999998</v>
      </c>
      <c r="D187" s="185">
        <f t="shared" si="1"/>
        <v>2.4937928588719172E-2</v>
      </c>
      <c r="E187" s="159"/>
    </row>
    <row r="188" spans="1:5" ht="22.5" x14ac:dyDescent="0.2">
      <c r="A188" s="78">
        <v>5514</v>
      </c>
      <c r="B188" s="76" t="s">
        <v>570</v>
      </c>
      <c r="C188" s="154">
        <v>10792576.970000001</v>
      </c>
      <c r="D188" s="185">
        <f t="shared" si="1"/>
        <v>0.12443376513467334</v>
      </c>
      <c r="E188" s="160" t="s">
        <v>633</v>
      </c>
    </row>
    <row r="189" spans="1:5" x14ac:dyDescent="0.2">
      <c r="A189" s="78">
        <v>5515</v>
      </c>
      <c r="B189" s="76" t="s">
        <v>571</v>
      </c>
      <c r="C189" s="154">
        <v>2222035.98</v>
      </c>
      <c r="D189" s="185">
        <f t="shared" si="1"/>
        <v>2.5619118031280873E-2</v>
      </c>
      <c r="E189" s="159"/>
    </row>
    <row r="190" spans="1:5" hidden="1" x14ac:dyDescent="0.2">
      <c r="A190" s="78">
        <v>5516</v>
      </c>
      <c r="B190" s="76" t="s">
        <v>572</v>
      </c>
      <c r="C190" s="151">
        <v>0</v>
      </c>
      <c r="D190" s="185">
        <f t="shared" si="1"/>
        <v>0</v>
      </c>
      <c r="E190" s="159"/>
    </row>
    <row r="191" spans="1:5" x14ac:dyDescent="0.2">
      <c r="A191" s="78">
        <v>5517</v>
      </c>
      <c r="B191" s="76" t="s">
        <v>573</v>
      </c>
      <c r="C191" s="154">
        <v>117688.98</v>
      </c>
      <c r="D191" s="185">
        <f t="shared" si="1"/>
        <v>1.3569032620259613E-3</v>
      </c>
      <c r="E191" s="159"/>
    </row>
    <row r="192" spans="1:5" hidden="1" x14ac:dyDescent="0.2">
      <c r="A192" s="78">
        <v>5518</v>
      </c>
      <c r="B192" s="76" t="s">
        <v>132</v>
      </c>
      <c r="C192" s="151">
        <v>0</v>
      </c>
      <c r="D192" s="185">
        <f t="shared" si="1"/>
        <v>0</v>
      </c>
      <c r="E192" s="159"/>
    </row>
    <row r="193" spans="1:5" hidden="1" x14ac:dyDescent="0.2">
      <c r="A193" s="78">
        <v>5520</v>
      </c>
      <c r="B193" s="76" t="s">
        <v>131</v>
      </c>
      <c r="C193" s="151">
        <v>0</v>
      </c>
      <c r="D193" s="185">
        <f t="shared" si="1"/>
        <v>0</v>
      </c>
      <c r="E193" s="159"/>
    </row>
    <row r="194" spans="1:5" hidden="1" x14ac:dyDescent="0.2">
      <c r="A194" s="78">
        <v>5521</v>
      </c>
      <c r="B194" s="76" t="s">
        <v>574</v>
      </c>
      <c r="C194" s="151">
        <v>0</v>
      </c>
      <c r="D194" s="185">
        <f t="shared" si="1"/>
        <v>0</v>
      </c>
      <c r="E194" s="159"/>
    </row>
    <row r="195" spans="1:5" hidden="1" x14ac:dyDescent="0.2">
      <c r="A195" s="78">
        <v>5522</v>
      </c>
      <c r="B195" s="76" t="s">
        <v>575</v>
      </c>
      <c r="C195" s="151">
        <v>0</v>
      </c>
      <c r="D195" s="185">
        <f t="shared" si="1"/>
        <v>0</v>
      </c>
      <c r="E195" s="159"/>
    </row>
    <row r="196" spans="1:5" hidden="1" x14ac:dyDescent="0.2">
      <c r="A196" s="78">
        <v>5530</v>
      </c>
      <c r="B196" s="76" t="s">
        <v>576</v>
      </c>
      <c r="C196" s="151">
        <v>0</v>
      </c>
      <c r="D196" s="185">
        <f t="shared" si="1"/>
        <v>0</v>
      </c>
      <c r="E196" s="159"/>
    </row>
    <row r="197" spans="1:5" hidden="1" x14ac:dyDescent="0.2">
      <c r="A197" s="78">
        <v>5531</v>
      </c>
      <c r="B197" s="76" t="s">
        <v>577</v>
      </c>
      <c r="C197" s="151">
        <v>0</v>
      </c>
      <c r="D197" s="185">
        <f t="shared" si="1"/>
        <v>0</v>
      </c>
      <c r="E197" s="159"/>
    </row>
    <row r="198" spans="1:5" hidden="1" x14ac:dyDescent="0.2">
      <c r="A198" s="78">
        <v>5532</v>
      </c>
      <c r="B198" s="76" t="s">
        <v>578</v>
      </c>
      <c r="C198" s="151">
        <v>0</v>
      </c>
      <c r="D198" s="185">
        <f t="shared" si="1"/>
        <v>0</v>
      </c>
      <c r="E198" s="159"/>
    </row>
    <row r="199" spans="1:5" hidden="1" x14ac:dyDescent="0.2">
      <c r="A199" s="78">
        <v>5533</v>
      </c>
      <c r="B199" s="76" t="s">
        <v>579</v>
      </c>
      <c r="C199" s="151">
        <v>0</v>
      </c>
      <c r="D199" s="185">
        <f t="shared" si="1"/>
        <v>0</v>
      </c>
      <c r="E199" s="159"/>
    </row>
    <row r="200" spans="1:5" hidden="1" x14ac:dyDescent="0.2">
      <c r="A200" s="78">
        <v>5534</v>
      </c>
      <c r="B200" s="76" t="s">
        <v>580</v>
      </c>
      <c r="C200" s="151">
        <v>0</v>
      </c>
      <c r="D200" s="185">
        <f t="shared" si="1"/>
        <v>0</v>
      </c>
      <c r="E200" s="159"/>
    </row>
    <row r="201" spans="1:5" hidden="1" x14ac:dyDescent="0.2">
      <c r="A201" s="78">
        <v>5535</v>
      </c>
      <c r="B201" s="76" t="s">
        <v>581</v>
      </c>
      <c r="C201" s="151">
        <v>0</v>
      </c>
      <c r="D201" s="185">
        <f t="shared" si="1"/>
        <v>0</v>
      </c>
      <c r="E201" s="159"/>
    </row>
    <row r="202" spans="1:5" hidden="1" x14ac:dyDescent="0.2">
      <c r="A202" s="78">
        <v>5540</v>
      </c>
      <c r="B202" s="76" t="s">
        <v>582</v>
      </c>
      <c r="C202" s="151">
        <v>0</v>
      </c>
      <c r="D202" s="185">
        <f t="shared" si="1"/>
        <v>0</v>
      </c>
      <c r="E202" s="159"/>
    </row>
    <row r="203" spans="1:5" hidden="1" x14ac:dyDescent="0.2">
      <c r="A203" s="78">
        <v>5541</v>
      </c>
      <c r="B203" s="76" t="s">
        <v>582</v>
      </c>
      <c r="C203" s="151">
        <v>0</v>
      </c>
      <c r="D203" s="185">
        <f t="shared" si="1"/>
        <v>0</v>
      </c>
      <c r="E203" s="159"/>
    </row>
    <row r="204" spans="1:5" hidden="1" x14ac:dyDescent="0.2">
      <c r="A204" s="78">
        <v>5550</v>
      </c>
      <c r="B204" s="76" t="s">
        <v>583</v>
      </c>
      <c r="C204" s="151">
        <v>0</v>
      </c>
      <c r="D204" s="185">
        <f t="shared" si="1"/>
        <v>0</v>
      </c>
      <c r="E204" s="159"/>
    </row>
    <row r="205" spans="1:5" hidden="1" x14ac:dyDescent="0.2">
      <c r="A205" s="78">
        <v>5551</v>
      </c>
      <c r="B205" s="76" t="s">
        <v>583</v>
      </c>
      <c r="C205" s="151">
        <v>0</v>
      </c>
      <c r="D205" s="185">
        <f t="shared" si="1"/>
        <v>0</v>
      </c>
      <c r="E205" s="159"/>
    </row>
    <row r="206" spans="1:5" x14ac:dyDescent="0.2">
      <c r="A206" s="157">
        <v>5590</v>
      </c>
      <c r="B206" s="158" t="s">
        <v>584</v>
      </c>
      <c r="C206" s="153">
        <f>+C214</f>
        <v>12080355.039999999</v>
      </c>
      <c r="D206" s="185">
        <f t="shared" si="1"/>
        <v>0.13928129175907347</v>
      </c>
      <c r="E206" s="159"/>
    </row>
    <row r="207" spans="1:5" hidden="1" x14ac:dyDescent="0.2">
      <c r="A207" s="78">
        <v>5591</v>
      </c>
      <c r="B207" s="76" t="s">
        <v>585</v>
      </c>
      <c r="C207" s="151">
        <v>0</v>
      </c>
      <c r="D207" s="185">
        <f t="shared" si="1"/>
        <v>0</v>
      </c>
      <c r="E207" s="159"/>
    </row>
    <row r="208" spans="1:5" hidden="1" x14ac:dyDescent="0.2">
      <c r="A208" s="78">
        <v>5592</v>
      </c>
      <c r="B208" s="76" t="s">
        <v>586</v>
      </c>
      <c r="C208" s="151">
        <v>0</v>
      </c>
      <c r="D208" s="185">
        <f t="shared" si="1"/>
        <v>0</v>
      </c>
      <c r="E208" s="159"/>
    </row>
    <row r="209" spans="1:5" hidden="1" x14ac:dyDescent="0.2">
      <c r="A209" s="78">
        <v>5593</v>
      </c>
      <c r="B209" s="76" t="s">
        <v>587</v>
      </c>
      <c r="C209" s="151">
        <v>0</v>
      </c>
      <c r="D209" s="185">
        <f t="shared" si="1"/>
        <v>0</v>
      </c>
      <c r="E209" s="159"/>
    </row>
    <row r="210" spans="1:5" hidden="1" x14ac:dyDescent="0.2">
      <c r="A210" s="78">
        <v>5594</v>
      </c>
      <c r="B210" s="76" t="s">
        <v>588</v>
      </c>
      <c r="C210" s="151">
        <v>0</v>
      </c>
      <c r="D210" s="185">
        <f t="shared" si="1"/>
        <v>0</v>
      </c>
      <c r="E210" s="159"/>
    </row>
    <row r="211" spans="1:5" hidden="1" x14ac:dyDescent="0.2">
      <c r="A211" s="78">
        <v>5595</v>
      </c>
      <c r="B211" s="76" t="s">
        <v>589</v>
      </c>
      <c r="C211" s="151">
        <v>0</v>
      </c>
      <c r="D211" s="185">
        <f t="shared" si="1"/>
        <v>0</v>
      </c>
      <c r="E211" s="159"/>
    </row>
    <row r="212" spans="1:5" hidden="1" x14ac:dyDescent="0.2">
      <c r="A212" s="78">
        <v>5596</v>
      </c>
      <c r="B212" s="76" t="s">
        <v>482</v>
      </c>
      <c r="C212" s="151">
        <v>0</v>
      </c>
      <c r="D212" s="185">
        <f t="shared" si="1"/>
        <v>0</v>
      </c>
      <c r="E212" s="159"/>
    </row>
    <row r="213" spans="1:5" hidden="1" x14ac:dyDescent="0.2">
      <c r="A213" s="78">
        <v>5597</v>
      </c>
      <c r="B213" s="76" t="s">
        <v>590</v>
      </c>
      <c r="C213" s="151">
        <v>0</v>
      </c>
      <c r="D213" s="185">
        <f t="shared" si="1"/>
        <v>0</v>
      </c>
      <c r="E213" s="159"/>
    </row>
    <row r="214" spans="1:5" ht="33.75" x14ac:dyDescent="0.2">
      <c r="A214" s="180">
        <v>5599</v>
      </c>
      <c r="B214" s="181" t="s">
        <v>591</v>
      </c>
      <c r="C214" s="182">
        <v>12080355.039999999</v>
      </c>
      <c r="D214" s="186">
        <f t="shared" si="1"/>
        <v>0.13928129175907347</v>
      </c>
      <c r="E214" s="183" t="s">
        <v>632</v>
      </c>
    </row>
    <row r="215" spans="1:5" hidden="1" x14ac:dyDescent="0.2">
      <c r="A215" s="78">
        <v>5600</v>
      </c>
      <c r="B215" s="76" t="s">
        <v>126</v>
      </c>
      <c r="C215" s="151">
        <v>0</v>
      </c>
      <c r="D215" s="83">
        <f t="shared" si="1"/>
        <v>0</v>
      </c>
      <c r="E215" s="159"/>
    </row>
    <row r="216" spans="1:5" hidden="1" x14ac:dyDescent="0.2">
      <c r="A216" s="78">
        <v>5610</v>
      </c>
      <c r="B216" s="76" t="s">
        <v>592</v>
      </c>
      <c r="C216" s="151">
        <v>0</v>
      </c>
      <c r="D216" s="83">
        <f t="shared" si="1"/>
        <v>0</v>
      </c>
      <c r="E216" s="159"/>
    </row>
    <row r="217" spans="1:5" hidden="1" x14ac:dyDescent="0.2">
      <c r="A217" s="78">
        <v>5611</v>
      </c>
      <c r="B217" s="76" t="s">
        <v>593</v>
      </c>
      <c r="C217" s="151">
        <v>0</v>
      </c>
      <c r="D217" s="83">
        <f t="shared" si="1"/>
        <v>0</v>
      </c>
      <c r="E217" s="159"/>
    </row>
    <row r="218" spans="1:5" x14ac:dyDescent="0.2">
      <c r="C218" s="159"/>
    </row>
    <row r="219" spans="1:5" hidden="1" x14ac:dyDescent="0.2">
      <c r="C219" s="159"/>
    </row>
    <row r="220" spans="1:5" x14ac:dyDescent="0.2">
      <c r="C220" s="159"/>
    </row>
    <row r="221" spans="1:5" x14ac:dyDescent="0.2">
      <c r="C221" s="159"/>
    </row>
    <row r="223" spans="1:5" x14ac:dyDescent="0.2">
      <c r="B223" s="171"/>
      <c r="C223" s="172"/>
      <c r="D223" s="172"/>
    </row>
    <row r="224" spans="1:5" x14ac:dyDescent="0.2">
      <c r="B224" s="171"/>
      <c r="C224" s="172"/>
      <c r="D224" s="172"/>
    </row>
    <row r="225" spans="2:5" x14ac:dyDescent="0.2">
      <c r="B225" s="173"/>
      <c r="C225" s="173"/>
      <c r="D225" s="174"/>
    </row>
    <row r="226" spans="2:5" x14ac:dyDescent="0.2">
      <c r="B226" s="175"/>
      <c r="D226" s="175"/>
      <c r="E226" s="174"/>
    </row>
    <row r="227" spans="2:5" x14ac:dyDescent="0.2">
      <c r="B227" s="173"/>
      <c r="D227" s="173"/>
      <c r="E227" s="174"/>
    </row>
    <row r="228" spans="2:5" x14ac:dyDescent="0.2">
      <c r="B228" s="175"/>
      <c r="D228" s="176"/>
      <c r="E228" s="174"/>
    </row>
    <row r="229" spans="2:5" x14ac:dyDescent="0.2">
      <c r="B229" s="175"/>
      <c r="D229" s="179"/>
      <c r="E229" s="179"/>
    </row>
    <row r="230" spans="2:5" x14ac:dyDescent="0.2">
      <c r="B230" s="175"/>
      <c r="D230" s="177"/>
      <c r="E230" s="174"/>
    </row>
    <row r="231" spans="2:5" x14ac:dyDescent="0.2">
      <c r="B231" s="173"/>
      <c r="C231" s="173"/>
      <c r="D231" s="174"/>
    </row>
    <row r="232" spans="2:5" x14ac:dyDescent="0.2">
      <c r="C232" s="173"/>
      <c r="D232" s="174"/>
    </row>
    <row r="233" spans="2:5" x14ac:dyDescent="0.2">
      <c r="B233" s="173"/>
      <c r="C233" s="173"/>
      <c r="D233" s="174"/>
    </row>
    <row r="234" spans="2:5" x14ac:dyDescent="0.2">
      <c r="B234" s="173"/>
      <c r="C234" s="173"/>
      <c r="D234" s="174"/>
    </row>
    <row r="235" spans="2:5" x14ac:dyDescent="0.2">
      <c r="B235" s="173"/>
      <c r="C235" s="173"/>
      <c r="D235" s="174"/>
    </row>
    <row r="236" spans="2:5" x14ac:dyDescent="0.2">
      <c r="B236" s="173"/>
      <c r="C236" s="173"/>
      <c r="D236" s="174"/>
    </row>
    <row r="237" spans="2:5" x14ac:dyDescent="0.2">
      <c r="B237" s="173"/>
      <c r="C237" s="173"/>
      <c r="D237" s="17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opLeftCell="A6" workbookViewId="0">
      <selection activeCell="B35" sqref="B35:D48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214" t="str">
        <f>ESF!A1</f>
        <v>JUNTA DE AGUA POTABLE DRENAJE ALCANTARILLADO Y SANEAMIENTO DEL MUNICIPIO DE IRAPUATO GTO</v>
      </c>
      <c r="B1" s="214"/>
      <c r="C1" s="214"/>
      <c r="D1" s="84" t="s">
        <v>288</v>
      </c>
      <c r="E1" s="85">
        <f>ESF!H1</f>
        <v>2018</v>
      </c>
    </row>
    <row r="2" spans="1:5" ht="18.95" customHeight="1" x14ac:dyDescent="0.2">
      <c r="A2" s="214" t="s">
        <v>594</v>
      </c>
      <c r="B2" s="214"/>
      <c r="C2" s="214"/>
      <c r="D2" s="84" t="s">
        <v>290</v>
      </c>
      <c r="E2" s="85" t="str">
        <f>ESF!H2</f>
        <v>Trimestral</v>
      </c>
    </row>
    <row r="3" spans="1:5" ht="18.95" customHeight="1" x14ac:dyDescent="0.2">
      <c r="A3" s="214" t="str">
        <f>ESF!A3</f>
        <v xml:space="preserve">Correspondiente del 1 de enero al 31 marzo </v>
      </c>
      <c r="B3" s="214"/>
      <c r="C3" s="21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154">
        <v>4610300.5999999996</v>
      </c>
    </row>
    <row r="9" spans="1:5" x14ac:dyDescent="0.2">
      <c r="A9" s="90">
        <v>3120</v>
      </c>
      <c r="B9" s="86" t="s">
        <v>595</v>
      </c>
      <c r="C9" s="154">
        <v>1945797.39</v>
      </c>
    </row>
    <row r="10" spans="1:5" x14ac:dyDescent="0.2">
      <c r="A10" s="90">
        <v>3130</v>
      </c>
      <c r="B10" s="86" t="s">
        <v>596</v>
      </c>
      <c r="C10" s="154">
        <v>383017374.66000003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154">
        <v>101912262.8</v>
      </c>
    </row>
    <row r="15" spans="1:5" x14ac:dyDescent="0.2">
      <c r="A15" s="90">
        <v>3220</v>
      </c>
      <c r="B15" s="86" t="s">
        <v>599</v>
      </c>
      <c r="C15" s="154">
        <v>1180245129.1600001</v>
      </c>
    </row>
    <row r="16" spans="1:5" x14ac:dyDescent="0.2">
      <c r="A16" s="90">
        <v>3230</v>
      </c>
      <c r="B16" s="86" t="s">
        <v>600</v>
      </c>
      <c r="C16" s="154">
        <v>5064933.6100000003</v>
      </c>
    </row>
    <row r="17" spans="1:4" hidden="1" x14ac:dyDescent="0.2">
      <c r="A17" s="90">
        <v>3231</v>
      </c>
      <c r="B17" s="86" t="s">
        <v>601</v>
      </c>
      <c r="C17" s="161">
        <v>0</v>
      </c>
    </row>
    <row r="18" spans="1:4" hidden="1" x14ac:dyDescent="0.2">
      <c r="A18" s="90">
        <v>3232</v>
      </c>
      <c r="B18" s="86" t="s">
        <v>602</v>
      </c>
      <c r="C18" s="161">
        <v>0</v>
      </c>
    </row>
    <row r="19" spans="1:4" hidden="1" x14ac:dyDescent="0.2">
      <c r="A19" s="90">
        <v>3233</v>
      </c>
      <c r="B19" s="86" t="s">
        <v>603</v>
      </c>
      <c r="C19" s="161">
        <v>0</v>
      </c>
    </row>
    <row r="20" spans="1:4" hidden="1" x14ac:dyDescent="0.2">
      <c r="A20" s="90">
        <v>3239</v>
      </c>
      <c r="B20" s="86" t="s">
        <v>604</v>
      </c>
      <c r="C20" s="161">
        <v>0</v>
      </c>
    </row>
    <row r="21" spans="1:4" hidden="1" x14ac:dyDescent="0.2">
      <c r="A21" s="90">
        <v>3240</v>
      </c>
      <c r="B21" s="86" t="s">
        <v>605</v>
      </c>
      <c r="C21" s="161">
        <v>0</v>
      </c>
    </row>
    <row r="22" spans="1:4" hidden="1" x14ac:dyDescent="0.2">
      <c r="A22" s="90">
        <v>3241</v>
      </c>
      <c r="B22" s="86" t="s">
        <v>606</v>
      </c>
      <c r="C22" s="161">
        <v>0</v>
      </c>
    </row>
    <row r="23" spans="1:4" hidden="1" x14ac:dyDescent="0.2">
      <c r="A23" s="90">
        <v>3242</v>
      </c>
      <c r="B23" s="86" t="s">
        <v>607</v>
      </c>
      <c r="C23" s="161">
        <v>0</v>
      </c>
    </row>
    <row r="24" spans="1:4" hidden="1" x14ac:dyDescent="0.2">
      <c r="A24" s="90">
        <v>3243</v>
      </c>
      <c r="B24" s="86" t="s">
        <v>608</v>
      </c>
      <c r="C24" s="161">
        <v>0</v>
      </c>
    </row>
    <row r="25" spans="1:4" x14ac:dyDescent="0.2">
      <c r="A25" s="90">
        <v>3250</v>
      </c>
      <c r="B25" s="86" t="s">
        <v>609</v>
      </c>
      <c r="C25" s="154">
        <v>130388.58</v>
      </c>
    </row>
    <row r="26" spans="1:4" hidden="1" x14ac:dyDescent="0.2">
      <c r="A26" s="90">
        <v>3251</v>
      </c>
      <c r="B26" s="86" t="s">
        <v>610</v>
      </c>
      <c r="C26" s="91">
        <v>0</v>
      </c>
    </row>
    <row r="27" spans="1:4" hidden="1" x14ac:dyDescent="0.2">
      <c r="A27" s="90">
        <v>3252</v>
      </c>
      <c r="B27" s="86" t="s">
        <v>611</v>
      </c>
      <c r="C27" s="91">
        <v>0</v>
      </c>
    </row>
    <row r="32" spans="1:4" x14ac:dyDescent="0.2">
      <c r="A32" s="171" t="s">
        <v>656</v>
      </c>
      <c r="C32" s="172"/>
      <c r="D32" s="172"/>
    </row>
    <row r="33" spans="2:4" x14ac:dyDescent="0.2">
      <c r="B33" s="171"/>
      <c r="C33" s="172"/>
      <c r="D33" s="172"/>
    </row>
    <row r="34" spans="2:4" x14ac:dyDescent="0.2">
      <c r="B34" s="173"/>
      <c r="C34" s="173"/>
      <c r="D34" s="174"/>
    </row>
    <row r="35" spans="2:4" x14ac:dyDescent="0.2">
      <c r="B35" s="175"/>
      <c r="C35" s="175"/>
    </row>
    <row r="36" spans="2:4" x14ac:dyDescent="0.2">
      <c r="B36" s="173"/>
      <c r="C36" s="173"/>
    </row>
    <row r="37" spans="2:4" x14ac:dyDescent="0.2">
      <c r="B37" s="175"/>
      <c r="C37" s="176"/>
    </row>
    <row r="38" spans="2:4" x14ac:dyDescent="0.2">
      <c r="B38" s="175"/>
      <c r="C38" s="179"/>
    </row>
    <row r="39" spans="2:4" x14ac:dyDescent="0.2">
      <c r="B39" s="175"/>
      <c r="C39" s="177"/>
    </row>
    <row r="40" spans="2:4" x14ac:dyDescent="0.2">
      <c r="B40" s="173"/>
      <c r="C40" s="173"/>
      <c r="D40" s="174"/>
    </row>
    <row r="41" spans="2:4" x14ac:dyDescent="0.2">
      <c r="B41" s="76"/>
      <c r="C41" s="173"/>
      <c r="D41" s="174"/>
    </row>
    <row r="42" spans="2:4" x14ac:dyDescent="0.2">
      <c r="B42" s="173"/>
      <c r="C42" s="173"/>
      <c r="D42" s="174"/>
    </row>
    <row r="43" spans="2:4" x14ac:dyDescent="0.2">
      <c r="B43" s="173"/>
      <c r="C43" s="173"/>
      <c r="D43" s="174"/>
    </row>
    <row r="44" spans="2:4" x14ac:dyDescent="0.2">
      <c r="B44" s="173"/>
      <c r="C44" s="173"/>
      <c r="D44" s="174"/>
    </row>
    <row r="45" spans="2:4" x14ac:dyDescent="0.2">
      <c r="B45" s="173"/>
      <c r="C45" s="173"/>
      <c r="D45" s="174"/>
    </row>
    <row r="46" spans="2:4" x14ac:dyDescent="0.2">
      <c r="B46" s="173"/>
      <c r="C46" s="173"/>
      <c r="D46" s="17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"/>
  <sheetViews>
    <sheetView topLeftCell="A45" workbookViewId="0">
      <selection activeCell="B87" sqref="B87:D102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215" t="str">
        <f>ESF!A1</f>
        <v>JUNTA DE AGUA POTABLE DRENAJE ALCANTARILLADO Y SANEAMIENTO DEL MUNICIPIO DE IRAPUATO GTO</v>
      </c>
      <c r="B1" s="215"/>
      <c r="C1" s="215"/>
      <c r="D1" s="84" t="s">
        <v>288</v>
      </c>
      <c r="E1" s="85">
        <f>ESF!H1</f>
        <v>2018</v>
      </c>
    </row>
    <row r="2" spans="1:5" s="92" customFormat="1" ht="18.95" customHeight="1" x14ac:dyDescent="0.25">
      <c r="A2" s="215" t="s">
        <v>612</v>
      </c>
      <c r="B2" s="215"/>
      <c r="C2" s="215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215" t="str">
        <f>ESF!A3</f>
        <v xml:space="preserve">Correspondiente del 1 de enero al 31 marzo </v>
      </c>
      <c r="B3" s="215"/>
      <c r="C3" s="215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188" t="s">
        <v>270</v>
      </c>
      <c r="E7" s="164" t="s">
        <v>640</v>
      </c>
    </row>
    <row r="8" spans="1:5" x14ac:dyDescent="0.2">
      <c r="A8" s="90">
        <v>1111</v>
      </c>
      <c r="B8" s="86" t="s">
        <v>613</v>
      </c>
      <c r="C8" s="154">
        <v>512499.73</v>
      </c>
      <c r="D8" s="154">
        <v>723499.73</v>
      </c>
      <c r="E8" s="163">
        <f>+C8-D8</f>
        <v>-211000</v>
      </c>
    </row>
    <row r="9" spans="1:5" x14ac:dyDescent="0.2">
      <c r="A9" s="90">
        <v>1112</v>
      </c>
      <c r="B9" s="86" t="s">
        <v>614</v>
      </c>
      <c r="C9" s="154">
        <v>95863146.090000004</v>
      </c>
      <c r="D9" s="154">
        <v>82614834.299999997</v>
      </c>
      <c r="E9" s="163">
        <f t="shared" ref="E9:E15" si="0">+C9-D9</f>
        <v>13248311.790000007</v>
      </c>
    </row>
    <row r="10" spans="1:5" x14ac:dyDescent="0.2">
      <c r="A10" s="90">
        <v>1113</v>
      </c>
      <c r="B10" s="86" t="s">
        <v>615</v>
      </c>
      <c r="C10" s="154">
        <v>30000</v>
      </c>
      <c r="D10" s="154">
        <v>0</v>
      </c>
      <c r="E10" s="163">
        <f t="shared" si="0"/>
        <v>30000</v>
      </c>
    </row>
    <row r="11" spans="1:5" x14ac:dyDescent="0.2">
      <c r="A11" s="90">
        <v>1114</v>
      </c>
      <c r="B11" s="86" t="s">
        <v>294</v>
      </c>
      <c r="C11" s="154">
        <v>362354260.06999999</v>
      </c>
      <c r="D11" s="154">
        <v>348093374.02999997</v>
      </c>
      <c r="E11" s="163">
        <f t="shared" si="0"/>
        <v>14260886.040000021</v>
      </c>
    </row>
    <row r="12" spans="1:5" hidden="1" x14ac:dyDescent="0.2">
      <c r="A12" s="90">
        <v>1115</v>
      </c>
      <c r="B12" s="86" t="s">
        <v>295</v>
      </c>
      <c r="C12" s="91">
        <v>0</v>
      </c>
      <c r="D12" s="91">
        <v>0</v>
      </c>
      <c r="E12" s="163">
        <f t="shared" si="0"/>
        <v>0</v>
      </c>
    </row>
    <row r="13" spans="1:5" hidden="1" x14ac:dyDescent="0.2">
      <c r="A13" s="90">
        <v>1116</v>
      </c>
      <c r="B13" s="86" t="s">
        <v>616</v>
      </c>
      <c r="C13" s="91">
        <v>0</v>
      </c>
      <c r="D13" s="91">
        <v>0</v>
      </c>
      <c r="E13" s="163">
        <f t="shared" si="0"/>
        <v>0</v>
      </c>
    </row>
    <row r="14" spans="1:5" hidden="1" x14ac:dyDescent="0.2">
      <c r="A14" s="90">
        <v>1119</v>
      </c>
      <c r="B14" s="86" t="s">
        <v>617</v>
      </c>
      <c r="C14" s="91">
        <v>0</v>
      </c>
      <c r="D14" s="91">
        <v>0</v>
      </c>
      <c r="E14" s="163">
        <f t="shared" si="0"/>
        <v>0</v>
      </c>
    </row>
    <row r="15" spans="1:5" x14ac:dyDescent="0.2">
      <c r="A15" s="144">
        <v>1110</v>
      </c>
      <c r="B15" s="145" t="s">
        <v>618</v>
      </c>
      <c r="C15" s="162">
        <f>SUM(C8:C14)</f>
        <v>458759905.88999999</v>
      </c>
      <c r="D15" s="162">
        <f>SUM(D8:D14)</f>
        <v>431431708.05999994</v>
      </c>
      <c r="E15" s="163">
        <f t="shared" si="0"/>
        <v>27328197.830000043</v>
      </c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164" t="s">
        <v>619</v>
      </c>
      <c r="E19" s="164" t="s">
        <v>271</v>
      </c>
    </row>
    <row r="20" spans="1:5" x14ac:dyDescent="0.2">
      <c r="A20" s="90">
        <v>1230</v>
      </c>
      <c r="B20" s="86" t="s">
        <v>328</v>
      </c>
      <c r="C20" s="165">
        <v>71100633.480000004</v>
      </c>
      <c r="D20" s="187">
        <v>0.4</v>
      </c>
      <c r="E20" s="163">
        <f>+C20</f>
        <v>71100633.480000004</v>
      </c>
    </row>
    <row r="21" spans="1:5" hidden="1" x14ac:dyDescent="0.2">
      <c r="A21" s="90">
        <v>1231</v>
      </c>
      <c r="B21" s="86" t="s">
        <v>329</v>
      </c>
      <c r="C21" s="91">
        <v>0</v>
      </c>
    </row>
    <row r="22" spans="1:5" hidden="1" x14ac:dyDescent="0.2">
      <c r="A22" s="90">
        <v>1232</v>
      </c>
      <c r="B22" s="86" t="s">
        <v>330</v>
      </c>
      <c r="C22" s="91">
        <v>0</v>
      </c>
    </row>
    <row r="23" spans="1:5" hidden="1" x14ac:dyDescent="0.2">
      <c r="A23" s="90">
        <v>1233</v>
      </c>
      <c r="B23" s="86" t="s">
        <v>331</v>
      </c>
      <c r="C23" s="91">
        <v>0</v>
      </c>
    </row>
    <row r="24" spans="1:5" hidden="1" x14ac:dyDescent="0.2">
      <c r="A24" s="90">
        <v>1234</v>
      </c>
      <c r="B24" s="86" t="s">
        <v>332</v>
      </c>
      <c r="C24" s="91">
        <v>0</v>
      </c>
    </row>
    <row r="25" spans="1:5" x14ac:dyDescent="0.2">
      <c r="A25" s="90">
        <v>1235</v>
      </c>
      <c r="B25" s="86" t="s">
        <v>333</v>
      </c>
      <c r="C25" s="91">
        <v>71100633.480000004</v>
      </c>
      <c r="E25" s="91">
        <f>+C25</f>
        <v>71100633.480000004</v>
      </c>
    </row>
    <row r="26" spans="1:5" hidden="1" x14ac:dyDescent="0.2">
      <c r="A26" s="90">
        <v>1236</v>
      </c>
      <c r="B26" s="86" t="s">
        <v>334</v>
      </c>
      <c r="C26" s="91">
        <v>0</v>
      </c>
    </row>
    <row r="27" spans="1:5" hidden="1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165">
        <v>3687314.29</v>
      </c>
      <c r="E28" s="163">
        <f>+C28</f>
        <v>3687314.29</v>
      </c>
    </row>
    <row r="29" spans="1:5" hidden="1" x14ac:dyDescent="0.2">
      <c r="A29" s="90">
        <v>1241</v>
      </c>
      <c r="B29" s="86" t="s">
        <v>337</v>
      </c>
      <c r="C29" s="91">
        <v>0</v>
      </c>
    </row>
    <row r="30" spans="1:5" hidden="1" x14ac:dyDescent="0.2">
      <c r="A30" s="90">
        <v>1242</v>
      </c>
      <c r="B30" s="86" t="s">
        <v>338</v>
      </c>
      <c r="C30" s="91">
        <v>0</v>
      </c>
    </row>
    <row r="31" spans="1:5" hidden="1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3687314.29</v>
      </c>
      <c r="E32" s="91">
        <f>+C32</f>
        <v>3687314.29</v>
      </c>
    </row>
    <row r="33" spans="1:5" hidden="1" x14ac:dyDescent="0.2">
      <c r="A33" s="90">
        <v>1245</v>
      </c>
      <c r="B33" s="86" t="s">
        <v>341</v>
      </c>
      <c r="C33" s="91">
        <v>0</v>
      </c>
    </row>
    <row r="34" spans="1:5" hidden="1" x14ac:dyDescent="0.2">
      <c r="A34" s="90">
        <v>1246</v>
      </c>
      <c r="B34" s="86" t="s">
        <v>342</v>
      </c>
      <c r="C34" s="91">
        <v>0</v>
      </c>
    </row>
    <row r="35" spans="1:5" hidden="1" x14ac:dyDescent="0.2">
      <c r="A35" s="90">
        <v>1247</v>
      </c>
      <c r="B35" s="86" t="s">
        <v>343</v>
      </c>
      <c r="C35" s="91">
        <v>0</v>
      </c>
    </row>
    <row r="36" spans="1:5" hidden="1" x14ac:dyDescent="0.2">
      <c r="A36" s="90">
        <v>1248</v>
      </c>
      <c r="B36" s="86" t="s">
        <v>344</v>
      </c>
      <c r="C36" s="91">
        <v>0</v>
      </c>
    </row>
    <row r="37" spans="1:5" hidden="1" x14ac:dyDescent="0.2">
      <c r="A37" s="90">
        <v>1250</v>
      </c>
      <c r="B37" s="86" t="s">
        <v>346</v>
      </c>
      <c r="C37" s="91">
        <v>0</v>
      </c>
    </row>
    <row r="38" spans="1:5" hidden="1" x14ac:dyDescent="0.2">
      <c r="A38" s="90">
        <v>1251</v>
      </c>
      <c r="B38" s="86" t="s">
        <v>347</v>
      </c>
      <c r="C38" s="91">
        <v>0</v>
      </c>
    </row>
    <row r="39" spans="1:5" hidden="1" x14ac:dyDescent="0.2">
      <c r="A39" s="90">
        <v>1252</v>
      </c>
      <c r="B39" s="86" t="s">
        <v>348</v>
      </c>
      <c r="C39" s="91">
        <v>0</v>
      </c>
    </row>
    <row r="40" spans="1:5" hidden="1" x14ac:dyDescent="0.2">
      <c r="A40" s="90">
        <v>1253</v>
      </c>
      <c r="B40" s="86" t="s">
        <v>349</v>
      </c>
      <c r="C40" s="91">
        <v>0</v>
      </c>
    </row>
    <row r="41" spans="1:5" hidden="1" x14ac:dyDescent="0.2">
      <c r="A41" s="90">
        <v>1254</v>
      </c>
      <c r="B41" s="86" t="s">
        <v>350</v>
      </c>
      <c r="C41" s="91">
        <v>0</v>
      </c>
    </row>
    <row r="42" spans="1:5" hidden="1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188" t="s">
        <v>270</v>
      </c>
      <c r="E45" s="89"/>
    </row>
    <row r="46" spans="1:5" x14ac:dyDescent="0.2">
      <c r="A46" s="144">
        <v>5500</v>
      </c>
      <c r="B46" s="145" t="s">
        <v>565</v>
      </c>
      <c r="C46" s="162">
        <f>SUM(C50:C80)</f>
        <v>27375611</v>
      </c>
      <c r="D46" s="162">
        <f>SUM(D50:D80)</f>
        <v>140728869.40000001</v>
      </c>
    </row>
    <row r="47" spans="1:5" hidden="1" x14ac:dyDescent="0.2">
      <c r="A47" s="90">
        <v>5510</v>
      </c>
      <c r="B47" s="86" t="s">
        <v>566</v>
      </c>
      <c r="C47" s="91">
        <v>0</v>
      </c>
      <c r="D47" s="91">
        <v>0</v>
      </c>
    </row>
    <row r="48" spans="1:5" hidden="1" x14ac:dyDescent="0.2">
      <c r="A48" s="90">
        <v>5511</v>
      </c>
      <c r="B48" s="86" t="s">
        <v>567</v>
      </c>
      <c r="C48" s="161">
        <v>0</v>
      </c>
      <c r="D48" s="91">
        <v>0</v>
      </c>
    </row>
    <row r="49" spans="1:4" hidden="1" x14ac:dyDescent="0.2">
      <c r="A49" s="90">
        <v>5512</v>
      </c>
      <c r="B49" s="86" t="s">
        <v>568</v>
      </c>
      <c r="C49" s="16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154">
        <v>2162954.0299999998</v>
      </c>
      <c r="D50" s="167">
        <v>9007180.0600000005</v>
      </c>
    </row>
    <row r="51" spans="1:4" x14ac:dyDescent="0.2">
      <c r="A51" s="90">
        <v>5514</v>
      </c>
      <c r="B51" s="86" t="s">
        <v>570</v>
      </c>
      <c r="C51" s="154">
        <v>10792576.970000001</v>
      </c>
      <c r="D51" s="167">
        <v>41089771.669999994</v>
      </c>
    </row>
    <row r="52" spans="1:4" x14ac:dyDescent="0.2">
      <c r="A52" s="90">
        <v>5515</v>
      </c>
      <c r="B52" s="86" t="s">
        <v>571</v>
      </c>
      <c r="C52" s="154">
        <v>2222035.98</v>
      </c>
      <c r="D52" s="167">
        <v>8934995.4399999995</v>
      </c>
    </row>
    <row r="53" spans="1:4" hidden="1" x14ac:dyDescent="0.2">
      <c r="A53" s="90">
        <v>5516</v>
      </c>
      <c r="B53" s="86" t="s">
        <v>572</v>
      </c>
      <c r="C53" s="16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154">
        <v>117688.98</v>
      </c>
      <c r="D54" s="167">
        <v>435811.27</v>
      </c>
    </row>
    <row r="55" spans="1:4" hidden="1" x14ac:dyDescent="0.2">
      <c r="A55" s="90">
        <v>5518</v>
      </c>
      <c r="B55" s="86" t="s">
        <v>132</v>
      </c>
      <c r="C55" s="161">
        <v>0</v>
      </c>
      <c r="D55" s="91">
        <v>0</v>
      </c>
    </row>
    <row r="56" spans="1:4" hidden="1" x14ac:dyDescent="0.2">
      <c r="A56" s="90">
        <v>5520</v>
      </c>
      <c r="B56" s="86" t="s">
        <v>131</v>
      </c>
      <c r="C56" s="161">
        <v>0</v>
      </c>
      <c r="D56" s="91">
        <v>0</v>
      </c>
    </row>
    <row r="57" spans="1:4" hidden="1" x14ac:dyDescent="0.2">
      <c r="A57" s="90">
        <v>5521</v>
      </c>
      <c r="B57" s="86" t="s">
        <v>574</v>
      </c>
      <c r="C57" s="161">
        <v>0</v>
      </c>
      <c r="D57" s="91">
        <v>0</v>
      </c>
    </row>
    <row r="58" spans="1:4" hidden="1" x14ac:dyDescent="0.2">
      <c r="A58" s="90">
        <v>5522</v>
      </c>
      <c r="B58" s="86" t="s">
        <v>575</v>
      </c>
      <c r="C58" s="161">
        <v>0</v>
      </c>
      <c r="D58" s="91">
        <v>0</v>
      </c>
    </row>
    <row r="59" spans="1:4" hidden="1" x14ac:dyDescent="0.2">
      <c r="A59" s="90">
        <v>5530</v>
      </c>
      <c r="B59" s="86" t="s">
        <v>576</v>
      </c>
      <c r="C59" s="161">
        <v>0</v>
      </c>
      <c r="D59" s="91">
        <v>0</v>
      </c>
    </row>
    <row r="60" spans="1:4" hidden="1" x14ac:dyDescent="0.2">
      <c r="A60" s="90">
        <v>5531</v>
      </c>
      <c r="B60" s="86" t="s">
        <v>577</v>
      </c>
      <c r="C60" s="161">
        <v>0</v>
      </c>
      <c r="D60" s="91">
        <v>0</v>
      </c>
    </row>
    <row r="61" spans="1:4" hidden="1" x14ac:dyDescent="0.2">
      <c r="A61" s="90">
        <v>5532</v>
      </c>
      <c r="B61" s="86" t="s">
        <v>578</v>
      </c>
      <c r="C61" s="161">
        <v>0</v>
      </c>
      <c r="D61" s="91">
        <v>0</v>
      </c>
    </row>
    <row r="62" spans="1:4" hidden="1" x14ac:dyDescent="0.2">
      <c r="A62" s="90">
        <v>5533</v>
      </c>
      <c r="B62" s="86" t="s">
        <v>579</v>
      </c>
      <c r="C62" s="161">
        <v>0</v>
      </c>
      <c r="D62" s="91">
        <v>0</v>
      </c>
    </row>
    <row r="63" spans="1:4" hidden="1" x14ac:dyDescent="0.2">
      <c r="A63" s="90">
        <v>5534</v>
      </c>
      <c r="B63" s="86" t="s">
        <v>580</v>
      </c>
      <c r="C63" s="161">
        <v>0</v>
      </c>
      <c r="D63" s="91">
        <v>0</v>
      </c>
    </row>
    <row r="64" spans="1:4" hidden="1" x14ac:dyDescent="0.2">
      <c r="A64" s="90">
        <v>5535</v>
      </c>
      <c r="B64" s="86" t="s">
        <v>581</v>
      </c>
      <c r="C64" s="161">
        <v>0</v>
      </c>
      <c r="D64" s="91">
        <v>0</v>
      </c>
    </row>
    <row r="65" spans="1:4" hidden="1" x14ac:dyDescent="0.2">
      <c r="A65" s="90">
        <v>5540</v>
      </c>
      <c r="B65" s="86" t="s">
        <v>582</v>
      </c>
      <c r="C65" s="161">
        <v>0</v>
      </c>
      <c r="D65" s="91">
        <v>0</v>
      </c>
    </row>
    <row r="66" spans="1:4" hidden="1" x14ac:dyDescent="0.2">
      <c r="A66" s="90">
        <v>5541</v>
      </c>
      <c r="B66" s="86" t="s">
        <v>582</v>
      </c>
      <c r="C66" s="161">
        <v>0</v>
      </c>
      <c r="D66" s="91">
        <v>0</v>
      </c>
    </row>
    <row r="67" spans="1:4" hidden="1" x14ac:dyDescent="0.2">
      <c r="A67" s="90">
        <v>5550</v>
      </c>
      <c r="B67" s="86" t="s">
        <v>583</v>
      </c>
      <c r="C67" s="161">
        <v>0</v>
      </c>
      <c r="D67" s="91">
        <v>0</v>
      </c>
    </row>
    <row r="68" spans="1:4" hidden="1" x14ac:dyDescent="0.2">
      <c r="A68" s="90">
        <v>5551</v>
      </c>
      <c r="B68" s="86" t="s">
        <v>583</v>
      </c>
      <c r="C68" s="161">
        <v>0</v>
      </c>
      <c r="D68" s="91">
        <v>0</v>
      </c>
    </row>
    <row r="69" spans="1:4" hidden="1" x14ac:dyDescent="0.2">
      <c r="A69" s="90">
        <v>5590</v>
      </c>
      <c r="B69" s="86" t="s">
        <v>584</v>
      </c>
      <c r="C69" s="161">
        <v>0</v>
      </c>
      <c r="D69" s="91">
        <v>0</v>
      </c>
    </row>
    <row r="70" spans="1:4" hidden="1" x14ac:dyDescent="0.2">
      <c r="A70" s="90">
        <v>5591</v>
      </c>
      <c r="B70" s="86" t="s">
        <v>585</v>
      </c>
      <c r="C70" s="161">
        <v>0</v>
      </c>
      <c r="D70" s="91">
        <v>0</v>
      </c>
    </row>
    <row r="71" spans="1:4" hidden="1" x14ac:dyDescent="0.2">
      <c r="A71" s="90">
        <v>5592</v>
      </c>
      <c r="B71" s="86" t="s">
        <v>586</v>
      </c>
      <c r="C71" s="161">
        <v>0</v>
      </c>
      <c r="D71" s="91">
        <v>0</v>
      </c>
    </row>
    <row r="72" spans="1:4" hidden="1" x14ac:dyDescent="0.2">
      <c r="A72" s="90">
        <v>5593</v>
      </c>
      <c r="B72" s="86" t="s">
        <v>587</v>
      </c>
      <c r="C72" s="161">
        <v>0</v>
      </c>
      <c r="D72" s="91">
        <v>0</v>
      </c>
    </row>
    <row r="73" spans="1:4" hidden="1" x14ac:dyDescent="0.2">
      <c r="A73" s="90">
        <v>5594</v>
      </c>
      <c r="B73" s="86" t="s">
        <v>588</v>
      </c>
      <c r="C73" s="161">
        <v>0</v>
      </c>
      <c r="D73" s="91">
        <v>0</v>
      </c>
    </row>
    <row r="74" spans="1:4" hidden="1" x14ac:dyDescent="0.2">
      <c r="A74" s="90">
        <v>5595</v>
      </c>
      <c r="B74" s="86" t="s">
        <v>589</v>
      </c>
      <c r="C74" s="161">
        <v>0</v>
      </c>
      <c r="D74" s="91">
        <v>0</v>
      </c>
    </row>
    <row r="75" spans="1:4" hidden="1" x14ac:dyDescent="0.2">
      <c r="A75" s="90">
        <v>5596</v>
      </c>
      <c r="B75" s="86" t="s">
        <v>482</v>
      </c>
      <c r="C75" s="161">
        <v>0</v>
      </c>
      <c r="D75" s="91">
        <v>0</v>
      </c>
    </row>
    <row r="76" spans="1:4" hidden="1" x14ac:dyDescent="0.2">
      <c r="A76" s="90">
        <v>5597</v>
      </c>
      <c r="B76" s="86" t="s">
        <v>590</v>
      </c>
      <c r="C76" s="16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154">
        <v>12080355.039999999</v>
      </c>
      <c r="D77" s="167">
        <v>72038861.969999999</v>
      </c>
    </row>
    <row r="78" spans="1:4" hidden="1" x14ac:dyDescent="0.2">
      <c r="A78" s="90">
        <v>5600</v>
      </c>
      <c r="B78" s="86" t="s">
        <v>126</v>
      </c>
      <c r="C78" s="91">
        <v>0</v>
      </c>
      <c r="D78" s="91">
        <v>0</v>
      </c>
    </row>
    <row r="79" spans="1:4" hidden="1" x14ac:dyDescent="0.2">
      <c r="A79" s="90">
        <v>5610</v>
      </c>
      <c r="B79" s="86" t="s">
        <v>592</v>
      </c>
      <c r="C79" s="91"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167">
        <v>9222248.9900000002</v>
      </c>
    </row>
    <row r="81" spans="1:5" x14ac:dyDescent="0.2">
      <c r="A81" s="90"/>
      <c r="C81" s="91"/>
      <c r="D81" s="167"/>
    </row>
    <row r="82" spans="1:5" x14ac:dyDescent="0.2">
      <c r="A82" s="90"/>
      <c r="C82" s="91"/>
      <c r="D82" s="167"/>
    </row>
    <row r="83" spans="1:5" x14ac:dyDescent="0.2">
      <c r="A83" s="90"/>
      <c r="C83" s="91"/>
      <c r="D83" s="167"/>
    </row>
    <row r="86" spans="1:5" x14ac:dyDescent="0.2">
      <c r="B86" s="171" t="s">
        <v>656</v>
      </c>
      <c r="D86" s="172"/>
      <c r="E86" s="172"/>
    </row>
    <row r="87" spans="1:5" x14ac:dyDescent="0.2">
      <c r="C87" s="171"/>
      <c r="D87" s="172"/>
      <c r="E87" s="172"/>
    </row>
    <row r="88" spans="1:5" x14ac:dyDescent="0.2">
      <c r="C88" s="173"/>
      <c r="D88" s="173"/>
      <c r="E88" s="174"/>
    </row>
    <row r="89" spans="1:5" x14ac:dyDescent="0.2">
      <c r="B89" s="175"/>
      <c r="C89" s="175"/>
    </row>
    <row r="90" spans="1:5" x14ac:dyDescent="0.2">
      <c r="B90" s="173"/>
      <c r="C90" s="173"/>
    </row>
    <row r="91" spans="1:5" x14ac:dyDescent="0.2">
      <c r="B91" s="175"/>
      <c r="C91" s="176"/>
    </row>
    <row r="92" spans="1:5" x14ac:dyDescent="0.2">
      <c r="B92" s="175"/>
      <c r="C92" s="216"/>
      <c r="D92" s="216"/>
    </row>
    <row r="93" spans="1:5" x14ac:dyDescent="0.2">
      <c r="B93" s="175"/>
      <c r="C93" s="177"/>
    </row>
    <row r="94" spans="1:5" x14ac:dyDescent="0.2">
      <c r="B94" s="173"/>
      <c r="D94" s="173"/>
      <c r="E94" s="174"/>
    </row>
    <row r="95" spans="1:5" x14ac:dyDescent="0.2">
      <c r="B95" s="76"/>
      <c r="D95" s="173"/>
      <c r="E95" s="174"/>
    </row>
    <row r="96" spans="1:5" x14ac:dyDescent="0.2">
      <c r="B96" s="173"/>
      <c r="D96" s="173"/>
      <c r="E96" s="174"/>
    </row>
    <row r="97" spans="2:5" x14ac:dyDescent="0.2">
      <c r="B97" s="173"/>
      <c r="D97" s="173"/>
      <c r="E97" s="174"/>
    </row>
    <row r="98" spans="2:5" x14ac:dyDescent="0.2">
      <c r="B98" s="173"/>
      <c r="D98" s="173"/>
      <c r="E98" s="174"/>
    </row>
    <row r="99" spans="2:5" x14ac:dyDescent="0.2">
      <c r="B99" s="173"/>
      <c r="D99" s="173"/>
      <c r="E99" s="174"/>
    </row>
    <row r="100" spans="2:5" x14ac:dyDescent="0.2">
      <c r="B100" s="173"/>
      <c r="D100" s="173"/>
      <c r="E100" s="17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92:D92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EA!Área_de_impresión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2018-04-26T16:54:29Z</cp:lastPrinted>
  <dcterms:created xsi:type="dcterms:W3CDTF">2012-12-11T20:36:24Z</dcterms:created>
  <dcterms:modified xsi:type="dcterms:W3CDTF">2018-05-03T19:20:17Z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