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0490" windowHeight="7455"/>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9" i="5" l="1"/>
  <c r="J40" i="5"/>
  <c r="J36" i="5"/>
  <c r="J31" i="5"/>
  <c r="J26" i="5"/>
  <c r="J21" i="5"/>
  <c r="J15" i="5"/>
  <c r="J8" i="5"/>
  <c r="J5" i="5" l="1"/>
  <c r="V51" i="5"/>
  <c r="U51" i="5"/>
  <c r="V49" i="5"/>
  <c r="U49" i="5"/>
  <c r="V47" i="5"/>
  <c r="U47" i="5"/>
  <c r="V46" i="5"/>
  <c r="U46" i="5"/>
  <c r="V45" i="5"/>
  <c r="U45" i="5"/>
  <c r="V44" i="5"/>
  <c r="U44" i="5"/>
  <c r="V43" i="5"/>
  <c r="U43" i="5"/>
  <c r="V42" i="5"/>
  <c r="U42" i="5"/>
  <c r="V40" i="5"/>
  <c r="U40" i="5"/>
  <c r="U38" i="5"/>
  <c r="T38" i="5"/>
  <c r="V38" i="5" s="1"/>
  <c r="V36" i="5"/>
  <c r="U36" i="5"/>
  <c r="V34" i="5"/>
  <c r="U34" i="5"/>
  <c r="V33" i="5"/>
  <c r="U33" i="5"/>
  <c r="T31" i="5"/>
  <c r="V31" i="5" s="1"/>
  <c r="R31" i="5"/>
  <c r="U31" i="5" s="1"/>
  <c r="U30" i="5"/>
  <c r="V29" i="5"/>
  <c r="U29" i="5"/>
  <c r="V28" i="5"/>
  <c r="U28" i="5"/>
  <c r="V26" i="5"/>
  <c r="U26" i="5"/>
  <c r="V24" i="5"/>
  <c r="U24" i="5"/>
  <c r="V23" i="5"/>
  <c r="U23" i="5"/>
  <c r="V21" i="5"/>
  <c r="U21" i="5"/>
  <c r="V19" i="5"/>
  <c r="U19" i="5"/>
  <c r="V18" i="5"/>
  <c r="U18" i="5"/>
  <c r="V17" i="5"/>
  <c r="U17" i="5"/>
  <c r="T15" i="5"/>
  <c r="V15" i="5" s="1"/>
  <c r="R15" i="5"/>
  <c r="U15" i="5" s="1"/>
  <c r="V13" i="5"/>
  <c r="U13" i="5"/>
  <c r="V12" i="5"/>
  <c r="U12" i="5"/>
  <c r="V11" i="5"/>
  <c r="U11" i="5"/>
  <c r="V10" i="5"/>
  <c r="U10" i="5"/>
  <c r="T8" i="5"/>
  <c r="V8" i="5" s="1"/>
  <c r="R8" i="5"/>
  <c r="U8" i="5" s="1"/>
  <c r="U6" i="5"/>
  <c r="U5" i="5"/>
  <c r="T5" i="5" l="1"/>
  <c r="V5" i="5" s="1"/>
  <c r="T6" i="5"/>
  <c r="V6" i="5" s="1"/>
  <c r="I49" i="5"/>
  <c r="H49" i="5"/>
  <c r="G49" i="5"/>
  <c r="F49" i="5"/>
  <c r="I40" i="5"/>
  <c r="H40" i="5"/>
  <c r="G40" i="5"/>
  <c r="F40" i="5"/>
  <c r="I36" i="5"/>
  <c r="H36" i="5"/>
  <c r="G36" i="5"/>
  <c r="F36" i="5"/>
  <c r="I31" i="5"/>
  <c r="H31" i="5"/>
  <c r="G31" i="5"/>
  <c r="F31" i="5"/>
  <c r="I26" i="5"/>
  <c r="H26" i="5"/>
  <c r="G26" i="5"/>
  <c r="F26" i="5"/>
  <c r="I21" i="5"/>
  <c r="H21" i="5"/>
  <c r="G21" i="5"/>
  <c r="F21" i="5"/>
  <c r="I15" i="5"/>
  <c r="H15" i="5"/>
  <c r="G15" i="5"/>
  <c r="F15" i="5"/>
  <c r="I8" i="5"/>
  <c r="H8" i="5"/>
  <c r="G8" i="5"/>
  <c r="F8" i="5"/>
  <c r="F5" i="5" l="1"/>
  <c r="G5" i="5"/>
  <c r="I5" i="5"/>
  <c r="H5" i="5"/>
</calcChain>
</file>

<file path=xl/sharedStrings.xml><?xml version="1.0" encoding="utf-8"?>
<sst xmlns="http://schemas.openxmlformats.org/spreadsheetml/2006/main" count="479" uniqueCount="226">
  <si>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</si>
  <si>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</si>
  <si>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</si>
  <si>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</si>
  <si>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</si>
  <si>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</si>
  <si>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</si>
  <si>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</si>
  <si>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</si>
  <si>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</si>
  <si>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</si>
  <si>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</si>
  <si>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</si>
  <si>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</si>
  <si>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</si>
  <si>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</si>
  <si>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</si>
  <si>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</si>
  <si>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</si>
  <si>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</si>
  <si>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</si>
  <si>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</si>
  <si>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</si>
  <si>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</si>
  <si>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</si>
  <si>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</si>
  <si>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</si>
  <si>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</si>
  <si>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</si>
  <si>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</si>
  <si>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</si>
  <si>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</si>
  <si>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</si>
  <si>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</si>
  <si>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</si>
  <si>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</si>
  <si>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</si>
  <si>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</si>
  <si>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</si>
  <si>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</si>
  <si>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</si>
  <si>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Modificado</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</si>
  <si>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</si>
  <si>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</si>
  <si>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</si>
  <si>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</si>
  <si>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</si>
  <si>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</si>
  <si>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</si>
  <si>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</si>
  <si>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</si>
  <si>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</si>
  <si>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</si>
  <si>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</si>
  <si>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</si>
  <si>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</si>
  <si>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</si>
  <si>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</si>
  <si>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</si>
  <si>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</si>
  <si>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</si>
  <si>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</si>
  <si>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</si>
  <si>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</si>
  <si>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</si>
  <si>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</si>
  <si>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</si>
  <si>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</si>
  <si>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</si>
  <si>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</si>
  <si>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PROGRAMA O PROYECTO DE INVERSIÓN</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</si>
  <si>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</si>
  <si>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</si>
  <si>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</si>
  <si>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</si>
  <si>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</si>
  <si>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</si>
  <si>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</si>
  <si>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</si>
  <si>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</si>
  <si>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</si>
  <si>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</si>
  <si>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E</t>
  </si>
  <si>
    <t>SISTEMA DE AGUA POTABLE</t>
  </si>
  <si>
    <t>2.2.3</t>
  </si>
  <si>
    <t>JUNTA DE AGUA POTABLE, DRENAJE, ALCANTARILLADO Y SANEAMIENTO DEL MUNICIPIO DE IRAPUATO, GTO.</t>
  </si>
  <si>
    <t>SI</t>
  </si>
  <si>
    <t xml:space="preserve">Contribuir a mejorar la calidad de vida de la Población del Municipio de Irapuato. </t>
  </si>
  <si>
    <t>Cobertura de los servicios de agua y drenaje en el municipio</t>
  </si>
  <si>
    <t>Promedio de la cobertura actual de los servicios de agua y drenaje en el municipio</t>
  </si>
  <si>
    <t>Calificación de la cobertura de los servicios del municipio de irapuato (Escala 0 a 1)</t>
  </si>
  <si>
    <t>nominal</t>
  </si>
  <si>
    <t xml:space="preserve">En el municipio de Irapuato se proporcionan los servicios de agua potable, drenaje, alcantarillado y saneamiento </t>
  </si>
  <si>
    <t>Nivel de Servicio de Agua Potable</t>
  </si>
  <si>
    <t>Promedio de las calificaciones de continuidad, presión, dotación y calidad en el servicio de agua potable</t>
  </si>
  <si>
    <t>Calificación por la prestación del  servicio de agua potable (Escala 0 a 1)</t>
  </si>
  <si>
    <t>Servicio de Agua Potable proporcionado</t>
  </si>
  <si>
    <t>Promedio de la sumatoria de C1A1, C1A2, C1A3, C1A4.</t>
  </si>
  <si>
    <t>Incrementar el horario de servicio en el municipio (Continuidad)</t>
  </si>
  <si>
    <t>Nivel de Servicio de Agua Potable por concepto de continuidad</t>
  </si>
  <si>
    <t>Sumatoria (calificación de continuidad por colonia * No de usuarios de agua potable) / no. de usuarios totales de agua potable del padrón</t>
  </si>
  <si>
    <t>Promedio de calificación de continuidad de servicio en las colonias que son administradas por organismo operador (Escala 0 a 1)</t>
  </si>
  <si>
    <t>Incrementar la Presión de servicio en el municipio (Presión)</t>
  </si>
  <si>
    <t>Nivel de Servicio de Agua Potable por concepto de presión</t>
  </si>
  <si>
    <t>Sumatoria (calificación de presión por colonia * No de usuarios de agua potable) / no. de usuarios totales de agua potable del padrón</t>
  </si>
  <si>
    <t>Promedio de calificación de presión de servicio en las colonias que son administradas por organismo operador (Escala 0 a 1)</t>
  </si>
  <si>
    <t>Incrementar la Calidad de servicio en el municipio Calidad</t>
  </si>
  <si>
    <t>Nivel de Servicio de Agua Potable por concepto de calidad</t>
  </si>
  <si>
    <t>Sumatoria (colonias con calidad que cumple al NOM * no. de usuarios de la colonia) /  no. de usuarios totales del padrón</t>
  </si>
  <si>
    <t>Promedio de calificación de calidad (NOM 127) de servicio en las colonias que son administradas por organismo operador (Escala 0 a 1)</t>
  </si>
  <si>
    <t>Disminuir la dotación de agua por habitante en el municipio</t>
  </si>
  <si>
    <t>Nivel de Servicio de Agua Potable por concepto de dotación</t>
  </si>
  <si>
    <t>168.42 /  dotación promedio del municipio</t>
  </si>
  <si>
    <t>Promedio de calificación de dotación de servicio con base a 168.42 lts/hab/día, en las colonias que son administradas por organismo operador (Escala 0 a 1)</t>
  </si>
  <si>
    <t>DRENAJE Y ALCANTARILLADO</t>
  </si>
  <si>
    <t>Servicio de Drenaje y Alcantarillado y Pluvial proporcionado</t>
  </si>
  <si>
    <t>Nivel de servicio de drenaje</t>
  </si>
  <si>
    <t xml:space="preserve">promedio de la sumatoria de C2A1, C2A2A y C2A3 </t>
  </si>
  <si>
    <t>Promedio de calificación por la prestación de drenaje sanitario, pluvial y riesgo. (Escala 0 a 1)</t>
  </si>
  <si>
    <t>Incrementar el nivel de servicio de Drenaje Sanitario</t>
  </si>
  <si>
    <t>Nivel de servicio de drenaje sanitario</t>
  </si>
  <si>
    <t>(suma de las calificación del nivel del servicio de drenaje sanitario de las colonias / número de colonias)</t>
  </si>
  <si>
    <t>Promedio de calificación de drenaje sanitario en las colonias que son administradas por organismo operador (Escala 0 a 1)</t>
  </si>
  <si>
    <t>Disminuir el tiempo de desalojo del Drenaje Pluvial</t>
  </si>
  <si>
    <t>Nivel de servicio de drenaje pluvial</t>
  </si>
  <si>
    <t>(suma de calificación del nivel de servicio del drenaje sanitario pluvial de las colonias / número de colonias)</t>
  </si>
  <si>
    <t>Promedio de calificación de drenaje pluvial en las colonias que son administradas por organismo operador (Escala 0 a 1)</t>
  </si>
  <si>
    <t>Disminuir los puntos de Riesgo1, Riesgo 2 y Riego 3.</t>
  </si>
  <si>
    <t>Nivel de servicio por concepto de riesgo</t>
  </si>
  <si>
    <t>(suma de calificación del nivel riesgo de las colonia /   número de colonias)</t>
  </si>
  <si>
    <t>Promedio de calificación de riesgo en las colonias que son administradas por organismo operador (Escala 0 a 1)</t>
  </si>
  <si>
    <t xml:space="preserve">SANEAMIENTO </t>
  </si>
  <si>
    <t>Servicio de Saneamiento de aguas residuales en la cabecera  proporcionado</t>
  </si>
  <si>
    <t>Volumen de agua residual saneada</t>
  </si>
  <si>
    <t>Volumen de agua saneado</t>
  </si>
  <si>
    <t>Volumen de agua saneado de acuerdo a la normativa aplicable</t>
  </si>
  <si>
    <t>Metros cúbicos m3</t>
  </si>
  <si>
    <t>Control de descargas de agua residual para dar cumplimiento a la NOM 001 SEMARNAT 1996 y al Reglamento de Uso de la Red de JAPAMI</t>
  </si>
  <si>
    <t>Predios muestreados con respecto a la calidad de su descarga en el municipio de Irapuato</t>
  </si>
  <si>
    <t>Descargas de predios no domésticos muestreados.</t>
  </si>
  <si>
    <t>PREDIOS</t>
  </si>
  <si>
    <t>Descargas a un cuerpo receptor sin saneamiento</t>
  </si>
  <si>
    <t>Descargas sin saneamiento eliminadas</t>
  </si>
  <si>
    <t>Obras o acciones para disminuir las descargas sin saneamiento hacia un cuerpo receptor.</t>
  </si>
  <si>
    <t>Descargas a cuerpos receptores sin saneamiento eliminadas.</t>
  </si>
  <si>
    <t>descargas</t>
  </si>
  <si>
    <t>RECURSO AGUA</t>
  </si>
  <si>
    <t xml:space="preserve">Uso del recurso agua racionalizado </t>
  </si>
  <si>
    <t>Extracción total</t>
  </si>
  <si>
    <t>Volumen de agua extraido para la prestación del servcio de agua potable</t>
  </si>
  <si>
    <t>Incremento de cobertura de Micromedición en la cabecera.</t>
  </si>
  <si>
    <t>Cobertura de Micromedición</t>
  </si>
  <si>
    <t>(usuarios de agua potable con servicio medido / no. total del padrón de usuarios con servicio de agua) *100</t>
  </si>
  <si>
    <t>Cobertura de usuarios del organismo operador que cuentan con micromedición.</t>
  </si>
  <si>
    <t>porcentaje</t>
  </si>
  <si>
    <t>Disminuir la
Dotación de agua por habitante por dia</t>
  </si>
  <si>
    <t>Dotación</t>
  </si>
  <si>
    <t>(extracción total /no. de usuarios de agua potable del padrón *4.31)*365</t>
  </si>
  <si>
    <t>Volumen de agua extraída diariamente para abastecimiento del servicio de agua</t>
  </si>
  <si>
    <t>lts/hab/día</t>
  </si>
  <si>
    <t>COBERTURA DE LOS SERVICIOS</t>
  </si>
  <si>
    <t>Incremento de las Coberturas de Servicios de agua y drenaje en el Municipio realizados.</t>
  </si>
  <si>
    <t xml:space="preserve">promedio de la sumatoria de C5A1 y C5A2 </t>
  </si>
  <si>
    <t>Promedio de cobertura de agua potable y drenaje en el municipio de irapuato.</t>
  </si>
  <si>
    <t>Incremento de la Cobertura Municipal  en el servicio de Agua Potable</t>
  </si>
  <si>
    <t>Cobertura de los servicios de agua potable en el municipio</t>
  </si>
  <si>
    <t>(Viviendas totales en el Municipio que cuentan con el servicio de agua potable dentro de la vivienda / viviendas totales en el municipio)</t>
  </si>
  <si>
    <t>Cobertura de servicio de agua potable en el municipio de Irapuato.</t>
  </si>
  <si>
    <t>Incremento de la Cobertura Municipal  en el servicio de Drenaje Sanitario</t>
  </si>
  <si>
    <t>Cobertura de los servicios de drenaje sanitario en el municipio</t>
  </si>
  <si>
    <t>(Viviendas totales en el Municipio que cuentan con el servicio de drenaje sanitario dentro de la vivienda / viviendas totales en el municipio)</t>
  </si>
  <si>
    <t>Cobertura de servicio de drenaje sanitario en el municipio de Irapuato.</t>
  </si>
  <si>
    <t>RECURSOS FINANCIEROS</t>
  </si>
  <si>
    <t xml:space="preserve">Mayor incremento en los Recursos Financieros. </t>
  </si>
  <si>
    <t>Ingresos Propios</t>
  </si>
  <si>
    <t>Ingresos propios del organismo operador.</t>
  </si>
  <si>
    <t>Ingresos Propios (Monto recaudado por la prestación de los servicios (Fracc. I-IV)) (Millones de Pesos)</t>
  </si>
  <si>
    <t>Millones</t>
  </si>
  <si>
    <t>Incremento de los Ingresos Propios del Organismo.</t>
  </si>
  <si>
    <t>PLANEACIÓN Y ADMINISTRACIÓN</t>
  </si>
  <si>
    <t>Planeación y Administración del Gasto corriente.</t>
  </si>
  <si>
    <t>Gasto corriente respecto al gasto total</t>
  </si>
  <si>
    <t>(Gasto corriente / Gasto Total) * 100</t>
  </si>
  <si>
    <t>Porcentaje de monto ejercido en gasto corriente (operación) del organismo con respecto al gasto total.</t>
  </si>
  <si>
    <t>&lt;= 60%</t>
  </si>
  <si>
    <t>Administración permanente al Gasto Corriente</t>
  </si>
  <si>
    <t>Gasto corriente respecto a los ingresos propios</t>
  </si>
  <si>
    <t>(Gasto corriente / ingreso propio) *100</t>
  </si>
  <si>
    <t>Monto ejercido en gasto corriente (operación) del organismo con respecto a los ingresos propios.</t>
  </si>
  <si>
    <t>&lt;= 70%</t>
  </si>
  <si>
    <t>Energía eléctrica por m3 extraído</t>
  </si>
  <si>
    <t>Consumo de energía eléctrica por m3 extraído</t>
  </si>
  <si>
    <t>Consumo de energía eléctrica por m3 extraído (por la prestación del servicio de agua potable)</t>
  </si>
  <si>
    <t>Kw/m3</t>
  </si>
  <si>
    <t>Pago de Energía eléctrica por m3 extraído</t>
  </si>
  <si>
    <t>Pago por consumo de energía eléctrica por m3 extraído</t>
  </si>
  <si>
    <t>Pago por consumo de energía eléctrica por m3 extraído (por la prestación del servicio de agua potable)</t>
  </si>
  <si>
    <t>$Kw/m3</t>
  </si>
  <si>
    <t>Energía eléctrica por m3 saneado</t>
  </si>
  <si>
    <t>Consumo de energía eléctrica por m3 saneado</t>
  </si>
  <si>
    <t>Consumo de energía eléctrica por m3 saneado (por la prestación del servicio de tratamiento)</t>
  </si>
  <si>
    <t>Pago de Energía eléctrica por m3 saneado</t>
  </si>
  <si>
    <t>Pago por consumo de energía eléctrica por m3 saneado</t>
  </si>
  <si>
    <t>Pago por consumo de energía eléctrica por m3 saneado (por la prestación del servicio de tratamiento)</t>
  </si>
  <si>
    <t>Mayor eficiencia del organismo operador.</t>
  </si>
  <si>
    <t>Eficiencia global</t>
  </si>
  <si>
    <t>(m3 cobrados / m3 extraídos)*100</t>
  </si>
  <si>
    <t>Porcentaje de m3 cobrados con respecto a los m3 extraídos.</t>
  </si>
  <si>
    <t>Porcentaje</t>
  </si>
  <si>
    <t>CAPITAL HUMANO</t>
  </si>
  <si>
    <t xml:space="preserve">Empleados por cada 1000 tomas  </t>
  </si>
  <si>
    <t>(no. total de empleados *1000) / no. de usuarios totales</t>
  </si>
  <si>
    <t>Total de empleados activos por cada mil tomas (empleados vs padrón total de usuarios)</t>
  </si>
  <si>
    <t>Empleados/1,000 tomas</t>
  </si>
  <si>
    <t>Empleados totales</t>
  </si>
  <si>
    <t>Empelados totales</t>
  </si>
  <si>
    <t>Plantilla activa</t>
  </si>
  <si>
    <t>Total de empleados activos en el organismo operador</t>
  </si>
  <si>
    <t>Empleados</t>
  </si>
  <si>
    <t>Bajo protesta de decir verdad declaramos que los Estados Financieros y sus notas, son razonablemente correctos y son responsabilidad del emisor.</t>
  </si>
  <si>
    <t>-</t>
  </si>
  <si>
    <t>Devengado</t>
  </si>
  <si>
    <t>Aprobado</t>
  </si>
  <si>
    <t>Ejercido</t>
  </si>
  <si>
    <t>Pagado</t>
  </si>
  <si>
    <t>JUNTA DE AGUA POTABLE, DRENAJE, ALCANTARILLADO Y SANEAMIENTO DEL MUNICIPIO DE IRAPUATO, GTO.
INDICADORES DE RESULTADOS
DEL 1 DE ENERO AL 30 DE JUNIO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</si>
</sst>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_-[$€-2]* #,##0.00_-;\-[$€-2]* #,##0.00_-;_-[$€-2]* &quot;-&quot;??_-"/>
    <numFmt numFmtId="165" formatCode="0.000"/>
    <numFmt numFmtId="166" formatCode="_-* #,##0_-;\-* #,##0_-;_-* &quot;-&quot;??_-;_-@_-"/>
    <numFmt numFmtId="167" formatCode="0.0000"/>
  </numFmts>
  <fonts count="18"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
      <sz val="8"/>
      <color rgb="FF000000"/>
      <name val="Arial"/>
      <family val="2"/>
    </font>
    <font>
      <b/>
      <sz val="8"/>
      <color rgb="FFFF0000"/>
      <name val="Arial"/>
      <family val="2"/>
    </font>
    <font>
      <sz val="8"/>
      <color rgb="FFFF0000"/>
      <name val="Arial"/>
      <family val="2"/>
    </font>
    <font>
      <sz val="10"/>
      <color theme="1"/>
      <name val="Arial"/>
      <family val="2"/>
    </font>
    <font>
      <b/>
      <sz val="8"/>
      <color theme="3"/>
      <name val="Arial"/>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7">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20">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cellStyleXfs>
  <cellXfs count="104">
    <xf numFmtId="0" fontId="0" fillId="0" borderId="0" xfId="0"/>
    <xf numFmtId="0" fontId="0" fillId="0" borderId="0" xfId="0" applyFont="1"/>
    <xf numFmtId="0" fontId="0" fillId="0" borderId="0" xfId="0" applyFont="1" applyProtection="1">
      <protection locked="0"/>
    </xf>
    <xf numFmtId="0" fontId="0" fillId="0" borderId="0" xfId="0" applyFont="1" applyProtection="1"/>
    <xf numFmtId="0" fontId="6" fillId="0" borderId="0" xfId="0" applyFont="1" applyAlignment="1">
      <alignment horizontal="justify" vertical="top" wrapText="1"/>
    </xf>
    <xf numFmtId="0" fontId="5" fillId="2" borderId="0" xfId="8" applyFont="1" applyFill="1" applyBorder="1" applyAlignment="1">
      <alignment horizontal="justify" vertical="top" wrapText="1"/>
    </xf>
    <xf numFmtId="0" fontId="7" fillId="0" borderId="0" xfId="0" applyFont="1" applyAlignment="1">
      <alignment horizontal="justify" vertical="top" wrapText="1"/>
    </xf>
    <xf numFmtId="0" fontId="5" fillId="3" borderId="0" xfId="8" applyFont="1" applyFill="1" applyBorder="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3" fillId="5" borderId="0"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7" borderId="0" xfId="16" applyFont="1" applyFill="1" applyBorder="1" applyAlignment="1">
      <alignment horizontal="center" vertical="center" wrapText="1"/>
    </xf>
    <xf numFmtId="0" fontId="10" fillId="0" borderId="0" xfId="0" applyFont="1" applyAlignment="1">
      <alignment horizontal="center" vertical="top"/>
    </xf>
    <xf numFmtId="0" fontId="3" fillId="5" borderId="0" xfId="0" applyFont="1" applyFill="1" applyAlignment="1">
      <alignment horizontal="center" vertical="top" wrapText="1"/>
    </xf>
    <xf numFmtId="0" fontId="3" fillId="6" borderId="0" xfId="16" applyNumberFormat="1" applyFont="1" applyFill="1" applyBorder="1" applyAlignment="1">
      <alignment horizontal="center" vertical="center" wrapText="1"/>
    </xf>
    <xf numFmtId="0" fontId="3" fillId="6" borderId="0" xfId="16" applyFont="1" applyFill="1" applyBorder="1" applyAlignment="1">
      <alignment horizontal="center" vertical="center" wrapText="1"/>
    </xf>
    <xf numFmtId="0" fontId="3" fillId="5" borderId="2" xfId="0" applyFont="1" applyFill="1" applyBorder="1" applyAlignment="1">
      <alignment horizontal="center" vertical="center" wrapText="1"/>
    </xf>
    <xf numFmtId="4" fontId="3" fillId="6" borderId="2" xfId="16" applyNumberFormat="1" applyFont="1" applyFill="1" applyBorder="1" applyAlignment="1">
      <alignment horizontal="center" vertical="center" wrapText="1"/>
    </xf>
    <xf numFmtId="0" fontId="3" fillId="6" borderId="2" xfId="16"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7" borderId="2" xfId="16" applyFont="1" applyFill="1" applyBorder="1" applyAlignment="1">
      <alignment horizontal="center" vertical="center" wrapText="1"/>
    </xf>
    <xf numFmtId="0" fontId="3" fillId="5" borderId="4" xfId="0" applyFont="1" applyFill="1" applyBorder="1" applyAlignment="1">
      <alignment horizontal="centerContinuous"/>
    </xf>
    <xf numFmtId="0" fontId="3" fillId="4" borderId="4" xfId="0" applyFont="1" applyFill="1" applyBorder="1" applyAlignment="1">
      <alignment horizontal="centerContinuous" vertical="center" wrapText="1"/>
    </xf>
    <xf numFmtId="0" fontId="3" fillId="7" borderId="4" xfId="0" applyFont="1" applyFill="1" applyBorder="1" applyAlignment="1">
      <alignment horizontal="centerContinuous" wrapText="1"/>
    </xf>
    <xf numFmtId="0" fontId="3" fillId="9" borderId="0" xfId="16" applyFont="1" applyFill="1" applyBorder="1" applyAlignment="1">
      <alignment horizontal="centerContinuous" vertical="center" wrapText="1"/>
    </xf>
    <xf numFmtId="0" fontId="3" fillId="9" borderId="3" xfId="16" applyFont="1" applyFill="1" applyBorder="1" applyAlignment="1">
      <alignment horizontal="center" vertical="center" wrapText="1"/>
    </xf>
    <xf numFmtId="0" fontId="3" fillId="9" borderId="2" xfId="16" applyFont="1" applyFill="1" applyBorder="1" applyAlignment="1">
      <alignment horizontal="center" vertical="center" wrapText="1"/>
    </xf>
    <xf numFmtId="0" fontId="3" fillId="9" borderId="0" xfId="16" applyFont="1" applyFill="1" applyBorder="1" applyAlignment="1">
      <alignment horizontal="center" vertical="center" wrapText="1"/>
    </xf>
    <xf numFmtId="0" fontId="3" fillId="6" borderId="4" xfId="8" applyFont="1" applyFill="1" applyBorder="1" applyAlignment="1" applyProtection="1">
      <alignment horizontal="centerContinuous" vertical="center" wrapText="1"/>
      <protection locked="0"/>
    </xf>
    <xf numFmtId="0" fontId="0" fillId="0" borderId="2" xfId="0" applyFont="1" applyFill="1" applyBorder="1" applyAlignment="1" applyProtection="1">
      <alignment horizontal="center" vertical="center"/>
    </xf>
    <xf numFmtId="0" fontId="0" fillId="0" borderId="2" xfId="0" applyFont="1" applyFill="1" applyBorder="1" applyAlignment="1" applyProtection="1">
      <alignment horizontal="left" vertical="center"/>
      <protection locked="0"/>
    </xf>
    <xf numFmtId="0" fontId="0" fillId="0" borderId="2" xfId="0" applyFont="1" applyFill="1" applyBorder="1" applyAlignment="1">
      <alignment horizontal="center" vertical="center"/>
    </xf>
    <xf numFmtId="0" fontId="0" fillId="0" borderId="2" xfId="0" applyFont="1" applyFill="1" applyBorder="1" applyAlignment="1" applyProtection="1">
      <alignment horizontal="left" vertical="center" wrapText="1"/>
      <protection locked="0"/>
    </xf>
    <xf numFmtId="43" fontId="0" fillId="0" borderId="2" xfId="17" applyFont="1" applyFill="1" applyBorder="1" applyAlignment="1" applyProtection="1">
      <alignment horizontal="center" vertical="center"/>
      <protection locked="0"/>
    </xf>
    <xf numFmtId="0" fontId="0" fillId="0" borderId="2" xfId="0" applyFont="1" applyFill="1" applyBorder="1" applyAlignment="1" applyProtection="1">
      <alignment horizontal="justify" vertical="center" wrapText="1"/>
      <protection locked="0"/>
    </xf>
    <xf numFmtId="0" fontId="0" fillId="0" borderId="2" xfId="0" applyFont="1" applyFill="1" applyBorder="1" applyAlignment="1" applyProtection="1">
      <alignment vertical="center"/>
    </xf>
    <xf numFmtId="0" fontId="0" fillId="0" borderId="5" xfId="0" applyFont="1" applyFill="1" applyBorder="1" applyAlignment="1" applyProtection="1">
      <alignment horizontal="justify" vertical="center" wrapText="1"/>
      <protection locked="0"/>
    </xf>
    <xf numFmtId="0" fontId="13" fillId="0" borderId="2" xfId="0" applyFont="1" applyFill="1" applyBorder="1" applyAlignment="1">
      <alignment horizontal="justify" vertical="center" wrapText="1"/>
    </xf>
    <xf numFmtId="0" fontId="0" fillId="0" borderId="3" xfId="0" applyFont="1" applyFill="1" applyBorder="1" applyAlignment="1" applyProtection="1">
      <alignment horizontal="center" vertical="center"/>
      <protection locked="0"/>
    </xf>
    <xf numFmtId="0" fontId="0" fillId="0" borderId="2" xfId="0" applyFont="1" applyFill="1" applyBorder="1" applyAlignment="1" applyProtection="1">
      <alignment horizontal="center" vertical="center"/>
      <protection locked="0"/>
    </xf>
    <xf numFmtId="10" fontId="10" fillId="0" borderId="2" xfId="0" applyNumberFormat="1" applyFont="1" applyFill="1" applyBorder="1" applyAlignment="1" applyProtection="1">
      <alignment horizontal="center" vertical="center"/>
      <protection locked="0"/>
    </xf>
    <xf numFmtId="0" fontId="0" fillId="0" borderId="2" xfId="0" applyFont="1" applyFill="1" applyBorder="1" applyAlignment="1" applyProtection="1">
      <alignment horizontal="center" vertical="center" wrapText="1"/>
      <protection locked="0"/>
    </xf>
    <xf numFmtId="10" fontId="0" fillId="0" borderId="2" xfId="19" applyNumberFormat="1" applyFont="1" applyFill="1" applyBorder="1" applyAlignment="1" applyProtection="1">
      <alignment horizontal="center" vertical="center" wrapText="1"/>
      <protection locked="0"/>
    </xf>
    <xf numFmtId="0" fontId="0" fillId="0" borderId="2" xfId="0" applyFont="1" applyFill="1" applyBorder="1" applyAlignment="1" applyProtection="1">
      <alignment horizontal="center" vertical="center" wrapText="1"/>
    </xf>
    <xf numFmtId="165" fontId="0" fillId="0" borderId="3" xfId="0" applyNumberFormat="1" applyFont="1" applyFill="1" applyBorder="1" applyAlignment="1" applyProtection="1">
      <alignment horizontal="center" vertical="center"/>
      <protection locked="0"/>
    </xf>
    <xf numFmtId="0" fontId="10" fillId="0" borderId="2" xfId="0" applyFont="1" applyFill="1" applyBorder="1" applyAlignment="1" applyProtection="1">
      <alignment horizontal="center" vertical="center"/>
      <protection locked="0"/>
    </xf>
    <xf numFmtId="0" fontId="0" fillId="0" borderId="0" xfId="0" applyFont="1" applyFill="1" applyAlignment="1" applyProtection="1">
      <alignment vertical="center" wrapText="1"/>
      <protection locked="0"/>
    </xf>
    <xf numFmtId="0" fontId="0" fillId="0" borderId="2" xfId="0" applyFont="1" applyFill="1" applyBorder="1" applyAlignment="1" applyProtection="1">
      <alignment horizontal="center" wrapText="1"/>
    </xf>
    <xf numFmtId="0" fontId="0" fillId="0" borderId="2" xfId="0" applyFont="1" applyFill="1" applyBorder="1" applyAlignment="1" applyProtection="1">
      <alignment horizontal="justify" vertical="center"/>
      <protection locked="0"/>
    </xf>
    <xf numFmtId="0" fontId="0" fillId="0" borderId="5" xfId="0" applyFont="1" applyFill="1" applyBorder="1" applyAlignment="1" applyProtection="1">
      <alignment vertical="center" wrapText="1"/>
      <protection locked="0"/>
    </xf>
    <xf numFmtId="0" fontId="0" fillId="0" borderId="2" xfId="0" applyFont="1" applyFill="1" applyBorder="1" applyAlignment="1" applyProtection="1">
      <alignment vertical="center"/>
      <protection locked="0"/>
    </xf>
    <xf numFmtId="0" fontId="13" fillId="0" borderId="2" xfId="0" applyFont="1" applyFill="1" applyBorder="1" applyAlignment="1">
      <alignment vertical="center" wrapText="1"/>
    </xf>
    <xf numFmtId="43" fontId="0" fillId="0" borderId="2" xfId="17" applyFont="1" applyFill="1" applyBorder="1" applyAlignment="1" applyProtection="1">
      <alignment vertical="center"/>
      <protection locked="0"/>
    </xf>
    <xf numFmtId="3" fontId="10" fillId="0" borderId="2" xfId="0" applyNumberFormat="1" applyFont="1" applyFill="1" applyBorder="1" applyAlignment="1" applyProtection="1">
      <alignment horizontal="center" vertical="center"/>
      <protection locked="0"/>
    </xf>
    <xf numFmtId="2" fontId="0" fillId="0" borderId="3" xfId="19" applyNumberFormat="1" applyFont="1" applyFill="1" applyBorder="1" applyAlignment="1" applyProtection="1">
      <alignment horizontal="center" vertical="center"/>
      <protection locked="0"/>
    </xf>
    <xf numFmtId="2" fontId="10" fillId="0" borderId="2" xfId="0" applyNumberFormat="1" applyFont="1" applyFill="1" applyBorder="1" applyAlignment="1" applyProtection="1">
      <alignment horizontal="center" vertical="center"/>
      <protection locked="0"/>
    </xf>
    <xf numFmtId="9" fontId="0" fillId="0" borderId="3" xfId="19" applyFont="1" applyFill="1" applyBorder="1" applyAlignment="1" applyProtection="1">
      <alignment horizontal="center" vertical="center"/>
      <protection locked="0"/>
    </xf>
    <xf numFmtId="10" fontId="10" fillId="0" borderId="2" xfId="19" applyNumberFormat="1" applyFont="1" applyFill="1" applyBorder="1" applyAlignment="1" applyProtection="1">
      <alignment horizontal="center" vertical="center"/>
      <protection locked="0"/>
    </xf>
    <xf numFmtId="9" fontId="0" fillId="0" borderId="3" xfId="19" applyFont="1" applyFill="1" applyBorder="1" applyAlignment="1" applyProtection="1">
      <alignment horizontal="center" vertical="center" wrapText="1"/>
      <protection locked="0"/>
    </xf>
    <xf numFmtId="44" fontId="0" fillId="0" borderId="3" xfId="18" applyFont="1" applyFill="1" applyBorder="1" applyAlignment="1" applyProtection="1">
      <alignment horizontal="center" vertical="center"/>
      <protection locked="0"/>
    </xf>
    <xf numFmtId="44" fontId="10" fillId="0" borderId="2" xfId="18" applyFont="1" applyFill="1" applyBorder="1" applyAlignment="1" applyProtection="1">
      <alignment horizontal="center" vertical="center"/>
      <protection locked="0"/>
    </xf>
    <xf numFmtId="44" fontId="0" fillId="0" borderId="2" xfId="18" applyFont="1" applyFill="1" applyBorder="1" applyAlignment="1" applyProtection="1">
      <alignment horizontal="center" vertical="center" wrapText="1"/>
      <protection locked="0"/>
    </xf>
    <xf numFmtId="44" fontId="0" fillId="0" borderId="2" xfId="18" applyNumberFormat="1" applyFont="1" applyFill="1" applyBorder="1" applyAlignment="1" applyProtection="1">
      <alignment horizontal="center" vertical="center" wrapText="1"/>
      <protection locked="0"/>
    </xf>
    <xf numFmtId="1" fontId="0" fillId="0" borderId="3" xfId="0" applyNumberFormat="1" applyFont="1" applyFill="1" applyBorder="1" applyAlignment="1" applyProtection="1">
      <alignment horizontal="center" vertical="center"/>
      <protection locked="0"/>
    </xf>
    <xf numFmtId="0" fontId="15" fillId="0" borderId="2" xfId="0" applyFont="1" applyFill="1" applyBorder="1" applyAlignment="1" applyProtection="1">
      <alignment horizontal="center" vertical="center" wrapText="1"/>
      <protection locked="0"/>
    </xf>
    <xf numFmtId="2" fontId="0" fillId="0" borderId="2" xfId="0" applyNumberFormat="1" applyFont="1" applyFill="1" applyBorder="1" applyAlignment="1" applyProtection="1">
      <alignment horizontal="center" vertical="center" wrapText="1"/>
      <protection locked="0"/>
    </xf>
    <xf numFmtId="10" fontId="0" fillId="0" borderId="3" xfId="19" applyNumberFormat="1" applyFont="1" applyFill="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0" fillId="0" borderId="0" xfId="0" applyFont="1" applyAlignment="1" applyProtection="1">
      <alignment horizontal="center" wrapText="1"/>
      <protection locked="0"/>
    </xf>
    <xf numFmtId="0" fontId="0" fillId="0" borderId="0" xfId="0" applyFont="1" applyAlignment="1" applyProtection="1">
      <alignment horizontal="center" wrapText="1"/>
    </xf>
    <xf numFmtId="0" fontId="16" fillId="0" borderId="0" xfId="0" applyFont="1" applyProtection="1">
      <protection locked="0"/>
    </xf>
    <xf numFmtId="0" fontId="10" fillId="0" borderId="0" xfId="0" applyFont="1" applyProtection="1">
      <protection locked="0"/>
    </xf>
    <xf numFmtId="0" fontId="16" fillId="0" borderId="0" xfId="0" applyFont="1" applyAlignment="1" applyProtection="1">
      <alignment horizontal="center"/>
      <protection locked="0"/>
    </xf>
    <xf numFmtId="0" fontId="16" fillId="0" borderId="0" xfId="0" applyFont="1" applyAlignment="1" applyProtection="1">
      <alignment horizontal="right"/>
      <protection locked="0"/>
    </xf>
    <xf numFmtId="0" fontId="16" fillId="0" borderId="0" xfId="0" applyFont="1" applyAlignment="1" applyProtection="1">
      <alignment horizontal="left"/>
      <protection locked="0"/>
    </xf>
    <xf numFmtId="166" fontId="0" fillId="0" borderId="2" xfId="17" applyNumberFormat="1" applyFont="1" applyFill="1" applyBorder="1" applyAlignment="1" applyProtection="1">
      <alignment horizontal="center" vertical="center"/>
      <protection locked="0"/>
    </xf>
    <xf numFmtId="166" fontId="10" fillId="0" borderId="2" xfId="17" applyNumberFormat="1" applyFont="1" applyFill="1" applyBorder="1" applyAlignment="1" applyProtection="1">
      <alignment horizontal="center" vertical="center"/>
      <protection locked="0"/>
    </xf>
    <xf numFmtId="2" fontId="0" fillId="0" borderId="3" xfId="0" applyNumberFormat="1" applyFont="1" applyFill="1" applyBorder="1" applyAlignment="1" applyProtection="1">
      <alignment horizontal="center" vertical="center"/>
      <protection locked="0"/>
    </xf>
    <xf numFmtId="165" fontId="10" fillId="0" borderId="2" xfId="0" applyNumberFormat="1" applyFont="1" applyFill="1" applyBorder="1" applyAlignment="1" applyProtection="1">
      <alignment horizontal="center" vertical="center"/>
      <protection locked="0"/>
    </xf>
    <xf numFmtId="167" fontId="10" fillId="0" borderId="2" xfId="0" applyNumberFormat="1" applyFont="1" applyFill="1" applyBorder="1" applyAlignment="1" applyProtection="1">
      <alignment horizontal="center" vertical="center"/>
      <protection locked="0"/>
    </xf>
    <xf numFmtId="0" fontId="0" fillId="0" borderId="2" xfId="0" applyFont="1" applyFill="1" applyBorder="1" applyAlignment="1" applyProtection="1">
      <alignment vertical="center" wrapText="1"/>
    </xf>
    <xf numFmtId="165" fontId="17" fillId="0" borderId="2" xfId="0" applyNumberFormat="1" applyFont="1" applyFill="1" applyBorder="1" applyAlignment="1" applyProtection="1">
      <alignment horizontal="center" vertical="center"/>
      <protection locked="0"/>
    </xf>
    <xf numFmtId="0" fontId="17" fillId="0" borderId="2" xfId="0" applyFont="1" applyFill="1" applyBorder="1" applyAlignment="1" applyProtection="1">
      <alignment horizontal="center" vertical="center"/>
      <protection locked="0"/>
    </xf>
    <xf numFmtId="0" fontId="17" fillId="0" borderId="0" xfId="0" applyFont="1" applyFill="1" applyAlignment="1">
      <alignment horizontal="center" vertical="center" wrapText="1"/>
    </xf>
    <xf numFmtId="166" fontId="17" fillId="0" borderId="2" xfId="17" applyNumberFormat="1" applyFont="1" applyFill="1" applyBorder="1" applyAlignment="1" applyProtection="1">
      <alignment horizontal="center" vertical="center"/>
      <protection locked="0"/>
    </xf>
    <xf numFmtId="166" fontId="12" fillId="0" borderId="2" xfId="17" applyNumberFormat="1" applyFont="1" applyFill="1" applyBorder="1" applyAlignment="1" applyProtection="1">
      <alignment horizontal="center" vertical="center"/>
      <protection locked="0"/>
    </xf>
    <xf numFmtId="166" fontId="0" fillId="0" borderId="2" xfId="17" applyNumberFormat="1" applyFont="1" applyFill="1" applyBorder="1" applyAlignment="1" applyProtection="1">
      <alignment horizontal="center" vertical="center" wrapText="1"/>
      <protection locked="0"/>
    </xf>
    <xf numFmtId="10" fontId="17" fillId="0" borderId="2" xfId="19" applyNumberFormat="1" applyFont="1" applyFill="1" applyBorder="1" applyAlignment="1" applyProtection="1">
      <alignment horizontal="center" vertical="center"/>
      <protection locked="0"/>
    </xf>
    <xf numFmtId="10" fontId="17" fillId="0" borderId="2" xfId="0" applyNumberFormat="1" applyFont="1" applyFill="1" applyBorder="1" applyAlignment="1" applyProtection="1">
      <alignment horizontal="center" vertical="center"/>
      <protection locked="0"/>
    </xf>
    <xf numFmtId="44" fontId="17" fillId="0" borderId="2" xfId="18" applyFont="1" applyFill="1" applyBorder="1" applyAlignment="1" applyProtection="1">
      <alignment horizontal="center" vertical="center"/>
      <protection locked="0"/>
    </xf>
    <xf numFmtId="0" fontId="8" fillId="0" borderId="2" xfId="0" applyFont="1" applyFill="1" applyBorder="1" applyAlignment="1" applyProtection="1">
      <alignment horizontal="center" vertical="center"/>
      <protection locked="0"/>
    </xf>
    <xf numFmtId="2" fontId="14" fillId="0" borderId="2" xfId="0" applyNumberFormat="1" applyFont="1" applyFill="1" applyBorder="1" applyAlignment="1" applyProtection="1">
      <alignment horizontal="center" vertical="center"/>
      <protection locked="0"/>
    </xf>
    <xf numFmtId="44" fontId="14" fillId="0" borderId="2" xfId="18" applyFont="1" applyFill="1" applyBorder="1" applyAlignment="1" applyProtection="1">
      <alignment horizontal="center" vertical="center"/>
      <protection locked="0"/>
    </xf>
    <xf numFmtId="0" fontId="8" fillId="8" borderId="5" xfId="8" applyFont="1" applyFill="1" applyBorder="1" applyAlignment="1" applyProtection="1">
      <alignment horizontal="left" vertical="center" wrapText="1"/>
      <protection locked="0"/>
    </xf>
    <xf numFmtId="0" fontId="8" fillId="8" borderId="6" xfId="8" applyFont="1" applyFill="1" applyBorder="1" applyAlignment="1" applyProtection="1">
      <alignment horizontal="left" vertical="center" wrapText="1"/>
      <protection locked="0"/>
    </xf>
    <xf numFmtId="0" fontId="8" fillId="8" borderId="3" xfId="8" applyFont="1" applyFill="1" applyBorder="1" applyAlignment="1" applyProtection="1">
      <alignment horizontal="left" vertical="center" wrapText="1"/>
      <protection locked="0"/>
    </xf>
  </cellXfs>
  <cellStyles count="20">
    <cellStyle name="Euro" xfId="1"/>
    <cellStyle name="Millares" xfId="17" builtinId="3"/>
    <cellStyle name="Millares 2" xfId="2"/>
    <cellStyle name="Millares 2 2" xfId="3"/>
    <cellStyle name="Millares 2 3" xfId="4"/>
    <cellStyle name="Millares 3" xfId="5"/>
    <cellStyle name="Moneda" xfId="18" builtinId="4"/>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 name="Porcentaje" xfId="19"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9"/>
  <sheetViews>
    <sheetView tabSelected="1" workbookViewId="0">
      <selection sqref="A1:W1"/>
    </sheetView>
  </sheetViews>
  <sheetFormatPr baseColWidth="10" defaultRowHeight="11.25" x14ac:dyDescent="0.2"/>
  <cols>
    <col min="1" max="1" width="18.33203125" style="3" customWidth="1"/>
    <col min="2" max="2" width="16" style="2" customWidth="1"/>
    <col min="3" max="3" width="38.6640625" style="2" customWidth="1"/>
    <col min="4" max="4" width="19.6640625" style="2" customWidth="1"/>
    <col min="5" max="5" width="74" style="2" customWidth="1"/>
    <col min="6" max="12" width="17" style="2" customWidth="1"/>
    <col min="13" max="13" width="44.1640625" style="2" customWidth="1"/>
    <col min="14" max="14" width="44" style="2" customWidth="1"/>
    <col min="15" max="15" width="14.1640625" style="2" customWidth="1"/>
    <col min="16" max="17" width="42.6640625" style="2" customWidth="1"/>
    <col min="18" max="18" width="14" style="2" bestFit="1" customWidth="1"/>
    <col min="19" max="19" width="12" style="2"/>
    <col min="20" max="20" width="13" style="2" bestFit="1" customWidth="1"/>
    <col min="21" max="21" width="12" style="2"/>
    <col min="22" max="22" width="13" style="2" bestFit="1" customWidth="1"/>
    <col min="23" max="23" width="14.5" style="3" customWidth="1"/>
    <col min="24" max="16384" width="12" style="3"/>
  </cols>
  <sheetData>
    <row r="1" spans="1:23" s="1" customFormat="1" ht="60" customHeight="1" x14ac:dyDescent="0.2">
      <c r="A1" s="101" t="s">
        <v>225</v>
      </c>
      <c r="B1" s="102"/>
      <c r="C1" s="102"/>
      <c r="D1" s="102"/>
      <c r="E1" s="102"/>
      <c r="F1" s="102"/>
      <c r="G1" s="102"/>
      <c r="H1" s="102"/>
      <c r="I1" s="102"/>
      <c r="J1" s="102"/>
      <c r="K1" s="102"/>
      <c r="L1" s="102"/>
      <c r="M1" s="102"/>
      <c r="N1" s="102"/>
      <c r="O1" s="102"/>
      <c r="P1" s="102"/>
      <c r="Q1" s="102"/>
      <c r="R1" s="102"/>
      <c r="S1" s="102"/>
      <c r="T1" s="102"/>
      <c r="U1" s="102"/>
      <c r="V1" s="102"/>
      <c r="W1" s="103"/>
    </row>
    <row r="2" spans="1:23" s="1" customFormat="1" ht="11.25" customHeight="1" x14ac:dyDescent="0.2">
      <c r="A2" s="29" t="s">
        <v>70</v>
      </c>
      <c r="B2" s="29"/>
      <c r="C2" s="29"/>
      <c r="D2" s="29"/>
      <c r="E2" s="29"/>
      <c r="F2" s="36" t="s">
        <v>2</v>
      </c>
      <c r="G2" s="36"/>
      <c r="H2" s="36"/>
      <c r="I2" s="36"/>
      <c r="J2" s="36"/>
      <c r="K2" s="30" t="s">
        <v>68</v>
      </c>
      <c r="L2" s="30"/>
      <c r="M2" s="30"/>
      <c r="N2" s="31" t="s">
        <v>69</v>
      </c>
      <c r="O2" s="31"/>
      <c r="P2" s="31"/>
      <c r="Q2" s="31"/>
      <c r="R2" s="31"/>
      <c r="S2" s="31"/>
      <c r="T2" s="31"/>
      <c r="U2" s="32" t="s">
        <v>51</v>
      </c>
      <c r="V2" s="32"/>
      <c r="W2" s="32"/>
    </row>
    <row r="3" spans="1:23" s="1" customFormat="1" ht="69" customHeight="1" x14ac:dyDescent="0.2">
      <c r="A3" s="24" t="s">
        <v>46</v>
      </c>
      <c r="B3" s="24" t="s">
        <v>45</v>
      </c>
      <c r="C3" s="24" t="s">
        <v>44</v>
      </c>
      <c r="D3" s="24" t="s">
        <v>43</v>
      </c>
      <c r="E3" s="24" t="s">
        <v>42</v>
      </c>
      <c r="F3" s="25" t="s">
        <v>222</v>
      </c>
      <c r="G3" s="25" t="s">
        <v>41</v>
      </c>
      <c r="H3" s="25" t="s">
        <v>221</v>
      </c>
      <c r="I3" s="26" t="s">
        <v>223</v>
      </c>
      <c r="J3" s="26" t="s">
        <v>224</v>
      </c>
      <c r="K3" s="27" t="s">
        <v>40</v>
      </c>
      <c r="L3" s="27" t="s">
        <v>39</v>
      </c>
      <c r="M3" s="27" t="s">
        <v>26</v>
      </c>
      <c r="N3" s="28" t="s">
        <v>38</v>
      </c>
      <c r="O3" s="28" t="s">
        <v>37</v>
      </c>
      <c r="P3" s="28" t="s">
        <v>36</v>
      </c>
      <c r="Q3" s="28" t="s">
        <v>81</v>
      </c>
      <c r="R3" s="28" t="s">
        <v>35</v>
      </c>
      <c r="S3" s="28" t="s">
        <v>34</v>
      </c>
      <c r="T3" s="28" t="s">
        <v>33</v>
      </c>
      <c r="U3" s="33" t="s">
        <v>50</v>
      </c>
      <c r="V3" s="34" t="s">
        <v>31</v>
      </c>
      <c r="W3" s="34" t="s">
        <v>67</v>
      </c>
    </row>
    <row r="4" spans="1:23" s="1" customFormat="1" ht="15" customHeight="1" x14ac:dyDescent="0.2">
      <c r="A4" s="16">
        <v>1</v>
      </c>
      <c r="B4" s="17">
        <v>2</v>
      </c>
      <c r="C4" s="16">
        <v>3</v>
      </c>
      <c r="D4" s="21">
        <v>4</v>
      </c>
      <c r="E4" s="16">
        <v>5</v>
      </c>
      <c r="F4" s="22">
        <v>6</v>
      </c>
      <c r="G4" s="22">
        <v>7</v>
      </c>
      <c r="H4" s="22">
        <v>8</v>
      </c>
      <c r="I4" s="23">
        <v>9</v>
      </c>
      <c r="J4" s="23">
        <v>10</v>
      </c>
      <c r="K4" s="18">
        <v>11</v>
      </c>
      <c r="L4" s="18">
        <v>12</v>
      </c>
      <c r="M4" s="18">
        <v>13</v>
      </c>
      <c r="N4" s="19">
        <v>14</v>
      </c>
      <c r="O4" s="19">
        <v>15</v>
      </c>
      <c r="P4" s="19">
        <v>16</v>
      </c>
      <c r="Q4" s="19">
        <v>17</v>
      </c>
      <c r="R4" s="19">
        <v>18</v>
      </c>
      <c r="S4" s="19">
        <v>19</v>
      </c>
      <c r="T4" s="19">
        <v>20</v>
      </c>
      <c r="U4" s="35">
        <v>21</v>
      </c>
      <c r="V4" s="35">
        <v>22</v>
      </c>
      <c r="W4" s="35">
        <v>23</v>
      </c>
    </row>
    <row r="5" spans="1:23" ht="22.5" customHeight="1" x14ac:dyDescent="0.2">
      <c r="A5" s="37" t="s">
        <v>82</v>
      </c>
      <c r="B5" s="38"/>
      <c r="C5" s="38" t="s">
        <v>83</v>
      </c>
      <c r="D5" s="39" t="s">
        <v>84</v>
      </c>
      <c r="E5" s="40" t="s">
        <v>85</v>
      </c>
      <c r="F5" s="41">
        <f>F8+F15+F21+F26+F31+F36+F40+F49</f>
        <v>820567681.25450015</v>
      </c>
      <c r="G5" s="41">
        <f t="shared" ref="G5:I5" si="0">G8+G15+G21+G26+G31+G36+G40+G49</f>
        <v>927216812.21734786</v>
      </c>
      <c r="H5" s="41">
        <f t="shared" si="0"/>
        <v>287927081.90999997</v>
      </c>
      <c r="I5" s="41">
        <f t="shared" si="0"/>
        <v>287803775.78999996</v>
      </c>
      <c r="J5" s="41">
        <f t="shared" ref="J5" si="1">J8+J15+J21+J26+J31+J36+J40+J49</f>
        <v>287803775.78999996</v>
      </c>
      <c r="K5" s="37" t="s">
        <v>86</v>
      </c>
      <c r="L5" s="37" t="s">
        <v>27</v>
      </c>
      <c r="M5" s="42" t="s">
        <v>87</v>
      </c>
      <c r="N5" s="43" t="s">
        <v>88</v>
      </c>
      <c r="O5" s="37" t="s">
        <v>27</v>
      </c>
      <c r="P5" s="44" t="s">
        <v>89</v>
      </c>
      <c r="Q5" s="45" t="s">
        <v>90</v>
      </c>
      <c r="R5" s="46">
        <v>0.98</v>
      </c>
      <c r="S5" s="47">
        <v>0</v>
      </c>
      <c r="T5" s="48">
        <f>T31</f>
        <v>0.98294999999999999</v>
      </c>
      <c r="U5" s="49">
        <f>R5</f>
        <v>0.98</v>
      </c>
      <c r="V5" s="50">
        <f>T5</f>
        <v>0.98294999999999999</v>
      </c>
      <c r="W5" s="51" t="s">
        <v>91</v>
      </c>
    </row>
    <row r="6" spans="1:23" ht="22.5" customHeight="1" x14ac:dyDescent="0.2">
      <c r="A6" s="37" t="s">
        <v>82</v>
      </c>
      <c r="B6" s="38"/>
      <c r="C6" s="38" t="s">
        <v>83</v>
      </c>
      <c r="D6" s="39" t="s">
        <v>84</v>
      </c>
      <c r="E6" s="40" t="s">
        <v>85</v>
      </c>
      <c r="F6" s="41"/>
      <c r="G6" s="41"/>
      <c r="H6" s="41"/>
      <c r="I6" s="41"/>
      <c r="J6" s="41"/>
      <c r="K6" s="37" t="s">
        <v>86</v>
      </c>
      <c r="L6" s="37" t="s">
        <v>28</v>
      </c>
      <c r="M6" s="42" t="s">
        <v>92</v>
      </c>
      <c r="N6" s="43" t="s">
        <v>93</v>
      </c>
      <c r="O6" s="37" t="s">
        <v>28</v>
      </c>
      <c r="P6" s="44" t="s">
        <v>94</v>
      </c>
      <c r="Q6" s="45" t="s">
        <v>95</v>
      </c>
      <c r="R6" s="52">
        <v>0.76300000000000001</v>
      </c>
      <c r="S6" s="47">
        <v>0</v>
      </c>
      <c r="T6" s="86">
        <f>T8</f>
        <v>0.71199999999999986</v>
      </c>
      <c r="U6" s="49">
        <f t="shared" ref="U6:U51" si="2">R6</f>
        <v>0.76300000000000001</v>
      </c>
      <c r="V6" s="49">
        <f t="shared" ref="V6:V51" si="3">T6</f>
        <v>0.71199999999999986</v>
      </c>
      <c r="W6" s="51" t="s">
        <v>91</v>
      </c>
    </row>
    <row r="7" spans="1:23" ht="22.5" customHeight="1" x14ac:dyDescent="0.2">
      <c r="A7" s="37"/>
      <c r="B7" s="38"/>
      <c r="C7" s="38"/>
      <c r="D7" s="39"/>
      <c r="E7" s="40"/>
      <c r="F7" s="41"/>
      <c r="G7" s="41"/>
      <c r="H7" s="41"/>
      <c r="I7" s="41"/>
      <c r="J7" s="41"/>
      <c r="K7" s="37"/>
      <c r="L7" s="37"/>
      <c r="M7" s="42"/>
      <c r="N7" s="43"/>
      <c r="O7" s="37"/>
      <c r="P7" s="54"/>
      <c r="Q7" s="45"/>
      <c r="R7" s="46"/>
      <c r="S7" s="47"/>
      <c r="T7" s="86"/>
      <c r="U7" s="49"/>
      <c r="V7" s="49"/>
      <c r="W7" s="55"/>
    </row>
    <row r="8" spans="1:23" ht="22.5" customHeight="1" x14ac:dyDescent="0.2">
      <c r="A8" s="37" t="s">
        <v>82</v>
      </c>
      <c r="B8" s="38"/>
      <c r="C8" s="38" t="s">
        <v>83</v>
      </c>
      <c r="D8" s="39" t="s">
        <v>84</v>
      </c>
      <c r="E8" s="40" t="s">
        <v>85</v>
      </c>
      <c r="F8" s="41">
        <f>SUM(F9:F13)</f>
        <v>211246920.1510582</v>
      </c>
      <c r="G8" s="41">
        <f>SUM(G9:G13)</f>
        <v>236066086.78274485</v>
      </c>
      <c r="H8" s="41">
        <f t="shared" ref="H8:I8" si="4">SUM(H9:H13)</f>
        <v>68083389.288103163</v>
      </c>
      <c r="I8" s="41">
        <f t="shared" si="4"/>
        <v>68048158.96810317</v>
      </c>
      <c r="J8" s="41">
        <f t="shared" ref="J8" si="5">SUM(J9:J13)</f>
        <v>68048158.96810317</v>
      </c>
      <c r="K8" s="37" t="s">
        <v>86</v>
      </c>
      <c r="L8" s="37" t="s">
        <v>29</v>
      </c>
      <c r="M8" s="42" t="s">
        <v>96</v>
      </c>
      <c r="N8" s="43" t="s">
        <v>93</v>
      </c>
      <c r="O8" s="37" t="s">
        <v>29</v>
      </c>
      <c r="P8" s="44" t="s">
        <v>97</v>
      </c>
      <c r="Q8" s="45" t="s">
        <v>95</v>
      </c>
      <c r="R8" s="85">
        <f>AVERAGE(R10:R13)</f>
        <v>0.76250000000000007</v>
      </c>
      <c r="S8" s="47">
        <v>0</v>
      </c>
      <c r="T8" s="86">
        <f>AVERAGE(T10:T13)</f>
        <v>0.71199999999999986</v>
      </c>
      <c r="U8" s="49">
        <f t="shared" si="2"/>
        <v>0.76250000000000007</v>
      </c>
      <c r="V8" s="49">
        <f t="shared" si="3"/>
        <v>0.71199999999999986</v>
      </c>
      <c r="W8" s="51" t="s">
        <v>91</v>
      </c>
    </row>
    <row r="9" spans="1:23" ht="22.5" customHeight="1" x14ac:dyDescent="0.2">
      <c r="A9" s="37" t="s">
        <v>82</v>
      </c>
      <c r="B9" s="38"/>
      <c r="C9" s="38"/>
      <c r="D9" s="39" t="s">
        <v>84</v>
      </c>
      <c r="E9" s="40"/>
      <c r="F9" s="41">
        <v>14945403.968034394</v>
      </c>
      <c r="G9" s="41">
        <v>14659719.203383598</v>
      </c>
      <c r="H9" s="41">
        <v>6312969.9245317457</v>
      </c>
      <c r="I9" s="41">
        <v>6312969.9245317457</v>
      </c>
      <c r="J9" s="41">
        <v>6312969.9245317457</v>
      </c>
      <c r="K9" s="37"/>
      <c r="L9" s="37"/>
      <c r="M9" s="42"/>
      <c r="N9" s="43"/>
      <c r="O9" s="37"/>
      <c r="P9" s="54"/>
      <c r="Q9" s="45"/>
      <c r="R9" s="46"/>
      <c r="S9" s="47"/>
      <c r="T9" s="53"/>
      <c r="U9" s="49"/>
      <c r="V9" s="49"/>
      <c r="W9" s="55"/>
    </row>
    <row r="10" spans="1:23" ht="22.5" customHeight="1" x14ac:dyDescent="0.2">
      <c r="A10" s="37" t="s">
        <v>82</v>
      </c>
      <c r="B10" s="38"/>
      <c r="C10" s="38" t="s">
        <v>83</v>
      </c>
      <c r="D10" s="39" t="s">
        <v>84</v>
      </c>
      <c r="E10" s="40" t="s">
        <v>85</v>
      </c>
      <c r="F10" s="41">
        <v>54529721.475023806</v>
      </c>
      <c r="G10" s="41">
        <v>55369843.65446531</v>
      </c>
      <c r="H10" s="41">
        <v>15549655.562142856</v>
      </c>
      <c r="I10" s="41">
        <v>15540847.982142856</v>
      </c>
      <c r="J10" s="41">
        <v>15540847.982142856</v>
      </c>
      <c r="K10" s="37" t="s">
        <v>86</v>
      </c>
      <c r="L10" s="37" t="s">
        <v>30</v>
      </c>
      <c r="M10" s="42" t="s">
        <v>98</v>
      </c>
      <c r="N10" s="88" t="s">
        <v>99</v>
      </c>
      <c r="O10" s="37" t="s">
        <v>30</v>
      </c>
      <c r="P10" s="44" t="s">
        <v>100</v>
      </c>
      <c r="Q10" s="45" t="s">
        <v>101</v>
      </c>
      <c r="R10" s="46">
        <v>0.68</v>
      </c>
      <c r="S10" s="47">
        <v>0</v>
      </c>
      <c r="T10" s="89">
        <v>0.65</v>
      </c>
      <c r="U10" s="49">
        <f t="shared" si="2"/>
        <v>0.68</v>
      </c>
      <c r="V10" s="49">
        <f t="shared" si="3"/>
        <v>0.65</v>
      </c>
      <c r="W10" s="51" t="s">
        <v>91</v>
      </c>
    </row>
    <row r="11" spans="1:23" ht="22.5" customHeight="1" x14ac:dyDescent="0.2">
      <c r="A11" s="37" t="s">
        <v>82</v>
      </c>
      <c r="B11" s="38"/>
      <c r="C11" s="38" t="s">
        <v>83</v>
      </c>
      <c r="D11" s="39" t="s">
        <v>84</v>
      </c>
      <c r="E11" s="40" t="s">
        <v>85</v>
      </c>
      <c r="F11" s="41">
        <v>47150099.342166662</v>
      </c>
      <c r="G11" s="41">
        <v>54774192.374465317</v>
      </c>
      <c r="H11" s="41">
        <v>15343354.387142856</v>
      </c>
      <c r="I11" s="41">
        <v>15334546.807142856</v>
      </c>
      <c r="J11" s="41">
        <v>15334546.807142856</v>
      </c>
      <c r="K11" s="37" t="s">
        <v>86</v>
      </c>
      <c r="L11" s="37" t="s">
        <v>30</v>
      </c>
      <c r="M11" s="42" t="s">
        <v>102</v>
      </c>
      <c r="N11" s="88" t="s">
        <v>103</v>
      </c>
      <c r="O11" s="37" t="s">
        <v>30</v>
      </c>
      <c r="P11" s="44" t="s">
        <v>104</v>
      </c>
      <c r="Q11" s="45" t="s">
        <v>105</v>
      </c>
      <c r="R11" s="46">
        <v>0.78</v>
      </c>
      <c r="S11" s="47">
        <v>0</v>
      </c>
      <c r="T11" s="89">
        <v>0.71</v>
      </c>
      <c r="U11" s="49">
        <f t="shared" si="2"/>
        <v>0.78</v>
      </c>
      <c r="V11" s="49">
        <f t="shared" si="3"/>
        <v>0.71</v>
      </c>
      <c r="W11" s="51" t="s">
        <v>91</v>
      </c>
    </row>
    <row r="12" spans="1:23" ht="22.5" customHeight="1" x14ac:dyDescent="0.2">
      <c r="A12" s="37" t="s">
        <v>82</v>
      </c>
      <c r="B12" s="38"/>
      <c r="C12" s="38" t="s">
        <v>83</v>
      </c>
      <c r="D12" s="39" t="s">
        <v>84</v>
      </c>
      <c r="E12" s="40" t="s">
        <v>85</v>
      </c>
      <c r="F12" s="41">
        <v>47471596.023666672</v>
      </c>
      <c r="G12" s="41">
        <v>56488139.175965309</v>
      </c>
      <c r="H12" s="41">
        <v>15534055.027142854</v>
      </c>
      <c r="I12" s="41">
        <v>15525247.447142854</v>
      </c>
      <c r="J12" s="41">
        <v>15525247.447142854</v>
      </c>
      <c r="K12" s="37" t="s">
        <v>86</v>
      </c>
      <c r="L12" s="37" t="s">
        <v>30</v>
      </c>
      <c r="M12" s="42" t="s">
        <v>106</v>
      </c>
      <c r="N12" s="88" t="s">
        <v>107</v>
      </c>
      <c r="O12" s="37" t="s">
        <v>30</v>
      </c>
      <c r="P12" s="44" t="s">
        <v>108</v>
      </c>
      <c r="Q12" s="45" t="s">
        <v>109</v>
      </c>
      <c r="R12" s="46">
        <v>0.74</v>
      </c>
      <c r="S12" s="47">
        <v>0</v>
      </c>
      <c r="T12" s="89">
        <v>0.68</v>
      </c>
      <c r="U12" s="49">
        <f t="shared" si="2"/>
        <v>0.74</v>
      </c>
      <c r="V12" s="49">
        <f t="shared" si="3"/>
        <v>0.68</v>
      </c>
      <c r="W12" s="51" t="s">
        <v>91</v>
      </c>
    </row>
    <row r="13" spans="1:23" ht="22.5" customHeight="1" x14ac:dyDescent="0.2">
      <c r="A13" s="37" t="s">
        <v>82</v>
      </c>
      <c r="B13" s="38"/>
      <c r="C13" s="38" t="s">
        <v>83</v>
      </c>
      <c r="D13" s="39" t="s">
        <v>84</v>
      </c>
      <c r="E13" s="40" t="s">
        <v>85</v>
      </c>
      <c r="F13" s="41">
        <v>47150099.342166662</v>
      </c>
      <c r="G13" s="41">
        <v>54774192.374465317</v>
      </c>
      <c r="H13" s="41">
        <v>15343354.387142856</v>
      </c>
      <c r="I13" s="41">
        <v>15334546.807142856</v>
      </c>
      <c r="J13" s="41">
        <v>15334546.807142856</v>
      </c>
      <c r="K13" s="37" t="s">
        <v>86</v>
      </c>
      <c r="L13" s="37" t="s">
        <v>30</v>
      </c>
      <c r="M13" s="42" t="s">
        <v>110</v>
      </c>
      <c r="N13" s="88" t="s">
        <v>111</v>
      </c>
      <c r="O13" s="37" t="s">
        <v>30</v>
      </c>
      <c r="P13" s="44" t="s">
        <v>112</v>
      </c>
      <c r="Q13" s="45" t="s">
        <v>113</v>
      </c>
      <c r="R13" s="46">
        <v>0.85</v>
      </c>
      <c r="S13" s="47">
        <v>0</v>
      </c>
      <c r="T13" s="89">
        <v>0.80799999999999927</v>
      </c>
      <c r="U13" s="49">
        <f t="shared" si="2"/>
        <v>0.85</v>
      </c>
      <c r="V13" s="49">
        <f t="shared" si="3"/>
        <v>0.80799999999999927</v>
      </c>
      <c r="W13" s="51" t="s">
        <v>91</v>
      </c>
    </row>
    <row r="14" spans="1:23" ht="22.5" customHeight="1" x14ac:dyDescent="0.2">
      <c r="A14" s="37"/>
      <c r="B14" s="38"/>
      <c r="C14" s="38"/>
      <c r="D14" s="39"/>
      <c r="E14" s="40"/>
      <c r="F14" s="41"/>
      <c r="G14" s="41"/>
      <c r="H14" s="41"/>
      <c r="I14" s="41"/>
      <c r="J14" s="41"/>
      <c r="K14" s="37"/>
      <c r="L14" s="37"/>
      <c r="M14" s="42"/>
      <c r="N14" s="43"/>
      <c r="O14" s="37"/>
      <c r="P14" s="44"/>
      <c r="Q14" s="45"/>
      <c r="R14" s="46"/>
      <c r="S14" s="47"/>
      <c r="T14" s="53"/>
      <c r="U14" s="49"/>
      <c r="V14" s="49"/>
      <c r="W14" s="55"/>
    </row>
    <row r="15" spans="1:23" ht="22.5" customHeight="1" x14ac:dyDescent="0.2">
      <c r="A15" s="37" t="s">
        <v>82</v>
      </c>
      <c r="B15" s="38"/>
      <c r="C15" s="38" t="s">
        <v>114</v>
      </c>
      <c r="D15" s="39" t="s">
        <v>84</v>
      </c>
      <c r="E15" s="40" t="s">
        <v>85</v>
      </c>
      <c r="F15" s="41">
        <f>SUM(F16:F19)</f>
        <v>134818264.17351192</v>
      </c>
      <c r="G15" s="41">
        <f>SUM(G16:G19)</f>
        <v>157302960.29733649</v>
      </c>
      <c r="H15" s="41">
        <f>SUM(H16:H19)</f>
        <v>38621121.319285706</v>
      </c>
      <c r="I15" s="41">
        <f>SUM(I16:I19)</f>
        <v>38594698.579285711</v>
      </c>
      <c r="J15" s="41">
        <f>SUM(J16:J19)</f>
        <v>38594698.579285711</v>
      </c>
      <c r="K15" s="37" t="s">
        <v>86</v>
      </c>
      <c r="L15" s="37" t="s">
        <v>29</v>
      </c>
      <c r="M15" s="42" t="s">
        <v>115</v>
      </c>
      <c r="N15" s="43" t="s">
        <v>116</v>
      </c>
      <c r="O15" s="37" t="s">
        <v>29</v>
      </c>
      <c r="P15" s="44" t="s">
        <v>117</v>
      </c>
      <c r="Q15" s="45" t="s">
        <v>118</v>
      </c>
      <c r="R15" s="46">
        <f>AVERAGE(R17:R19)</f>
        <v>0.94229999999999992</v>
      </c>
      <c r="S15" s="47">
        <v>0</v>
      </c>
      <c r="T15" s="87">
        <f>AVERAGE(T17:T19)</f>
        <v>0.9238333333333334</v>
      </c>
      <c r="U15" s="49">
        <f t="shared" si="2"/>
        <v>0.94229999999999992</v>
      </c>
      <c r="V15" s="49">
        <f t="shared" si="3"/>
        <v>0.9238333333333334</v>
      </c>
      <c r="W15" s="51" t="s">
        <v>91</v>
      </c>
    </row>
    <row r="16" spans="1:23" ht="22.5" customHeight="1" x14ac:dyDescent="0.2">
      <c r="A16" s="37"/>
      <c r="B16" s="38"/>
      <c r="C16" s="38"/>
      <c r="D16" s="39"/>
      <c r="E16" s="40"/>
      <c r="F16" s="41">
        <v>15205083.423511911</v>
      </c>
      <c r="G16" s="41">
        <v>15294701.537440481</v>
      </c>
      <c r="H16" s="41">
        <v>6349784.6603571428</v>
      </c>
      <c r="I16" s="41">
        <v>6349784.6603571428</v>
      </c>
      <c r="J16" s="41">
        <v>6349784.6603571428</v>
      </c>
      <c r="K16" s="37"/>
      <c r="L16" s="37"/>
      <c r="M16" s="42"/>
      <c r="N16" s="43"/>
      <c r="O16" s="37"/>
      <c r="P16" s="54"/>
      <c r="Q16" s="45"/>
      <c r="R16" s="46"/>
      <c r="S16" s="47"/>
      <c r="T16" s="53"/>
      <c r="U16" s="49"/>
      <c r="V16" s="49"/>
      <c r="W16" s="55"/>
    </row>
    <row r="17" spans="1:23" ht="22.5" customHeight="1" x14ac:dyDescent="0.2">
      <c r="A17" s="37" t="s">
        <v>82</v>
      </c>
      <c r="B17" s="38"/>
      <c r="C17" s="38" t="s">
        <v>114</v>
      </c>
      <c r="D17" s="39" t="s">
        <v>84</v>
      </c>
      <c r="E17" s="40" t="s">
        <v>85</v>
      </c>
      <c r="F17" s="41">
        <v>39871060.250000007</v>
      </c>
      <c r="G17" s="41">
        <v>47336086.25329867</v>
      </c>
      <c r="H17" s="41">
        <v>10757112.219642855</v>
      </c>
      <c r="I17" s="41">
        <v>10748304.639642855</v>
      </c>
      <c r="J17" s="41">
        <v>10748304.639642855</v>
      </c>
      <c r="K17" s="37" t="s">
        <v>86</v>
      </c>
      <c r="L17" s="37" t="s">
        <v>30</v>
      </c>
      <c r="M17" s="56" t="s">
        <v>119</v>
      </c>
      <c r="N17" s="43" t="s">
        <v>120</v>
      </c>
      <c r="O17" s="37" t="s">
        <v>30</v>
      </c>
      <c r="P17" s="44" t="s">
        <v>121</v>
      </c>
      <c r="Q17" s="45" t="s">
        <v>122</v>
      </c>
      <c r="R17" s="46">
        <v>0.98309999999999997</v>
      </c>
      <c r="S17" s="47">
        <v>0</v>
      </c>
      <c r="T17" s="90">
        <v>0.95540000000000003</v>
      </c>
      <c r="U17" s="49">
        <f t="shared" si="2"/>
        <v>0.98309999999999997</v>
      </c>
      <c r="V17" s="49">
        <f t="shared" si="3"/>
        <v>0.95540000000000003</v>
      </c>
      <c r="W17" s="51" t="s">
        <v>91</v>
      </c>
    </row>
    <row r="18" spans="1:23" ht="22.5" customHeight="1" x14ac:dyDescent="0.2">
      <c r="A18" s="37" t="s">
        <v>82</v>
      </c>
      <c r="B18" s="38"/>
      <c r="C18" s="38" t="s">
        <v>114</v>
      </c>
      <c r="D18" s="39" t="s">
        <v>84</v>
      </c>
      <c r="E18" s="40" t="s">
        <v>85</v>
      </c>
      <c r="F18" s="41">
        <v>39871060.250000007</v>
      </c>
      <c r="G18" s="41">
        <v>47336086.25329867</v>
      </c>
      <c r="H18" s="41">
        <v>10757112.219642855</v>
      </c>
      <c r="I18" s="41">
        <v>10748304.639642855</v>
      </c>
      <c r="J18" s="41">
        <v>10748304.639642855</v>
      </c>
      <c r="K18" s="37" t="s">
        <v>86</v>
      </c>
      <c r="L18" s="37" t="s">
        <v>30</v>
      </c>
      <c r="M18" s="56" t="s">
        <v>123</v>
      </c>
      <c r="N18" s="43" t="s">
        <v>124</v>
      </c>
      <c r="O18" s="37" t="s">
        <v>30</v>
      </c>
      <c r="P18" s="44" t="s">
        <v>125</v>
      </c>
      <c r="Q18" s="45" t="s">
        <v>126</v>
      </c>
      <c r="R18" s="46">
        <v>0.89080000000000004</v>
      </c>
      <c r="S18" s="47">
        <v>0</v>
      </c>
      <c r="T18" s="91">
        <v>0.88690000000000002</v>
      </c>
      <c r="U18" s="49">
        <f t="shared" si="2"/>
        <v>0.89080000000000004</v>
      </c>
      <c r="V18" s="49">
        <f t="shared" si="3"/>
        <v>0.88690000000000002</v>
      </c>
      <c r="W18" s="51" t="s">
        <v>91</v>
      </c>
    </row>
    <row r="19" spans="1:23" ht="22.5" customHeight="1" x14ac:dyDescent="0.2">
      <c r="A19" s="37" t="s">
        <v>82</v>
      </c>
      <c r="B19" s="38"/>
      <c r="C19" s="38" t="s">
        <v>114</v>
      </c>
      <c r="D19" s="39" t="s">
        <v>84</v>
      </c>
      <c r="E19" s="40" t="s">
        <v>85</v>
      </c>
      <c r="F19" s="41">
        <v>39871060.250000007</v>
      </c>
      <c r="G19" s="41">
        <v>47336086.25329867</v>
      </c>
      <c r="H19" s="41">
        <v>10757112.219642855</v>
      </c>
      <c r="I19" s="41">
        <v>10748304.639642855</v>
      </c>
      <c r="J19" s="41">
        <v>10748304.639642855</v>
      </c>
      <c r="K19" s="37" t="s">
        <v>86</v>
      </c>
      <c r="L19" s="37" t="s">
        <v>30</v>
      </c>
      <c r="M19" s="56" t="s">
        <v>127</v>
      </c>
      <c r="N19" s="43" t="s">
        <v>128</v>
      </c>
      <c r="O19" s="37" t="s">
        <v>30</v>
      </c>
      <c r="P19" s="57" t="s">
        <v>129</v>
      </c>
      <c r="Q19" s="45" t="s">
        <v>130</v>
      </c>
      <c r="R19" s="46">
        <v>0.95299999999999996</v>
      </c>
      <c r="S19" s="47">
        <v>0</v>
      </c>
      <c r="T19" s="90">
        <v>0.92920000000000003</v>
      </c>
      <c r="U19" s="49">
        <f t="shared" si="2"/>
        <v>0.95299999999999996</v>
      </c>
      <c r="V19" s="49">
        <f t="shared" si="3"/>
        <v>0.92920000000000003</v>
      </c>
      <c r="W19" s="51" t="s">
        <v>91</v>
      </c>
    </row>
    <row r="20" spans="1:23" ht="22.5" customHeight="1" x14ac:dyDescent="0.2">
      <c r="A20" s="37"/>
      <c r="B20" s="38"/>
      <c r="C20" s="38"/>
      <c r="D20" s="39"/>
      <c r="E20" s="40"/>
      <c r="F20" s="41"/>
      <c r="G20" s="41"/>
      <c r="H20" s="41"/>
      <c r="I20" s="41"/>
      <c r="J20" s="41"/>
      <c r="K20" s="37"/>
      <c r="L20" s="47"/>
      <c r="M20" s="56"/>
      <c r="N20" s="58"/>
      <c r="O20" s="47"/>
      <c r="P20" s="54"/>
      <c r="Q20" s="59"/>
      <c r="R20" s="46"/>
      <c r="S20" s="47"/>
      <c r="T20" s="53"/>
      <c r="U20" s="49"/>
      <c r="V20" s="49"/>
      <c r="W20" s="55"/>
    </row>
    <row r="21" spans="1:23" ht="22.5" customHeight="1" x14ac:dyDescent="0.2">
      <c r="A21" s="37" t="s">
        <v>82</v>
      </c>
      <c r="B21" s="38"/>
      <c r="C21" s="38" t="s">
        <v>131</v>
      </c>
      <c r="D21" s="39" t="s">
        <v>84</v>
      </c>
      <c r="E21" s="40" t="s">
        <v>85</v>
      </c>
      <c r="F21" s="41">
        <f>SUM(F22:F24)</f>
        <v>78741310.96109961</v>
      </c>
      <c r="G21" s="41">
        <f>SUM(G22:G24)</f>
        <v>93704919.884982646</v>
      </c>
      <c r="H21" s="41">
        <f>SUM(H22:H24)</f>
        <v>22328173.044857137</v>
      </c>
      <c r="I21" s="41">
        <f>SUM(I22:I24)</f>
        <v>22310557.884857133</v>
      </c>
      <c r="J21" s="41">
        <f>SUM(J22:J24)</f>
        <v>22310557.884857133</v>
      </c>
      <c r="K21" s="37" t="s">
        <v>86</v>
      </c>
      <c r="L21" s="47" t="s">
        <v>29</v>
      </c>
      <c r="M21" s="42" t="s">
        <v>132</v>
      </c>
      <c r="N21" s="58" t="s">
        <v>133</v>
      </c>
      <c r="O21" s="47" t="s">
        <v>29</v>
      </c>
      <c r="P21" s="57" t="s">
        <v>134</v>
      </c>
      <c r="Q21" s="59" t="s">
        <v>135</v>
      </c>
      <c r="R21" s="83">
        <v>31506752</v>
      </c>
      <c r="S21" s="47">
        <v>0</v>
      </c>
      <c r="T21" s="92">
        <v>14560115</v>
      </c>
      <c r="U21" s="93">
        <f t="shared" si="2"/>
        <v>31506752</v>
      </c>
      <c r="V21" s="93">
        <f t="shared" si="3"/>
        <v>14560115</v>
      </c>
      <c r="W21" s="51" t="s">
        <v>136</v>
      </c>
    </row>
    <row r="22" spans="1:23" ht="22.5" customHeight="1" x14ac:dyDescent="0.2">
      <c r="A22" s="37" t="s">
        <v>82</v>
      </c>
      <c r="B22" s="38"/>
      <c r="C22" s="38"/>
      <c r="D22" s="39" t="s">
        <v>84</v>
      </c>
      <c r="E22" s="40"/>
      <c r="F22" s="41">
        <v>4876112.7847662708</v>
      </c>
      <c r="G22" s="41">
        <v>4832218.1170519851</v>
      </c>
      <c r="H22" s="41">
        <v>2089740.9952380955</v>
      </c>
      <c r="I22" s="41">
        <v>2089740.9952380955</v>
      </c>
      <c r="J22" s="41">
        <v>2089740.9952380955</v>
      </c>
      <c r="K22" s="37"/>
      <c r="L22" s="47"/>
      <c r="M22" s="42"/>
      <c r="N22" s="58"/>
      <c r="O22" s="47"/>
      <c r="P22" s="57"/>
      <c r="Q22" s="59"/>
      <c r="R22" s="46"/>
      <c r="S22" s="47"/>
      <c r="T22" s="90"/>
      <c r="U22" s="49"/>
      <c r="V22" s="49"/>
      <c r="W22" s="55"/>
    </row>
    <row r="23" spans="1:23" ht="22.5" customHeight="1" x14ac:dyDescent="0.2">
      <c r="A23" s="37" t="s">
        <v>82</v>
      </c>
      <c r="B23" s="38"/>
      <c r="C23" s="38" t="s">
        <v>131</v>
      </c>
      <c r="D23" s="39" t="s">
        <v>84</v>
      </c>
      <c r="E23" s="40" t="s">
        <v>85</v>
      </c>
      <c r="F23" s="41">
        <v>34926566.935666673</v>
      </c>
      <c r="G23" s="41">
        <v>42461239.043965332</v>
      </c>
      <c r="H23" s="41">
        <v>9182607.4948095195</v>
      </c>
      <c r="I23" s="41">
        <v>9173799.9148095194</v>
      </c>
      <c r="J23" s="41">
        <v>9173799.9148095194</v>
      </c>
      <c r="K23" s="37" t="s">
        <v>86</v>
      </c>
      <c r="L23" s="47" t="s">
        <v>30</v>
      </c>
      <c r="M23" s="56" t="s">
        <v>137</v>
      </c>
      <c r="N23" s="58" t="s">
        <v>138</v>
      </c>
      <c r="O23" s="47" t="s">
        <v>30</v>
      </c>
      <c r="P23" s="57" t="s">
        <v>138</v>
      </c>
      <c r="Q23" s="59" t="s">
        <v>139</v>
      </c>
      <c r="R23" s="46">
        <v>246</v>
      </c>
      <c r="S23" s="47">
        <v>0</v>
      </c>
      <c r="T23" s="90">
        <v>225</v>
      </c>
      <c r="U23" s="49">
        <f t="shared" si="2"/>
        <v>246</v>
      </c>
      <c r="V23" s="49">
        <f t="shared" si="3"/>
        <v>225</v>
      </c>
      <c r="W23" s="51" t="s">
        <v>140</v>
      </c>
    </row>
    <row r="24" spans="1:23" ht="22.5" customHeight="1" x14ac:dyDescent="0.2">
      <c r="A24" s="37" t="s">
        <v>82</v>
      </c>
      <c r="B24" s="38"/>
      <c r="C24" s="38" t="s">
        <v>131</v>
      </c>
      <c r="D24" s="39" t="s">
        <v>84</v>
      </c>
      <c r="E24" s="40" t="s">
        <v>85</v>
      </c>
      <c r="F24" s="41">
        <v>38938631.240666665</v>
      </c>
      <c r="G24" s="41">
        <v>46411462.723965339</v>
      </c>
      <c r="H24" s="41">
        <v>11055824.55480952</v>
      </c>
      <c r="I24" s="41">
        <v>11047016.974809518</v>
      </c>
      <c r="J24" s="41">
        <v>11047016.974809518</v>
      </c>
      <c r="K24" s="37" t="s">
        <v>86</v>
      </c>
      <c r="L24" s="47" t="s">
        <v>30</v>
      </c>
      <c r="M24" s="56" t="s">
        <v>141</v>
      </c>
      <c r="N24" s="58" t="s">
        <v>142</v>
      </c>
      <c r="O24" s="47" t="s">
        <v>30</v>
      </c>
      <c r="P24" s="57" t="s">
        <v>143</v>
      </c>
      <c r="Q24" s="59" t="s">
        <v>144</v>
      </c>
      <c r="R24" s="46">
        <v>-4</v>
      </c>
      <c r="S24" s="47">
        <v>0</v>
      </c>
      <c r="T24" s="90">
        <v>13</v>
      </c>
      <c r="U24" s="49">
        <f t="shared" si="2"/>
        <v>-4</v>
      </c>
      <c r="V24" s="49">
        <f t="shared" si="3"/>
        <v>13</v>
      </c>
      <c r="W24" s="51" t="s">
        <v>145</v>
      </c>
    </row>
    <row r="25" spans="1:23" ht="22.5" customHeight="1" x14ac:dyDescent="0.2">
      <c r="A25" s="37"/>
      <c r="B25" s="38"/>
      <c r="C25" s="38"/>
      <c r="D25" s="39"/>
      <c r="E25" s="40"/>
      <c r="F25" s="60"/>
      <c r="G25" s="60"/>
      <c r="H25" s="60"/>
      <c r="I25" s="60"/>
      <c r="J25" s="60"/>
      <c r="K25" s="37"/>
      <c r="L25" s="47"/>
      <c r="M25" s="56"/>
      <c r="N25" s="58"/>
      <c r="O25" s="47"/>
      <c r="P25" s="57"/>
      <c r="Q25" s="59"/>
      <c r="R25" s="46"/>
      <c r="S25" s="47"/>
      <c r="T25" s="53"/>
      <c r="U25" s="49"/>
      <c r="V25" s="49"/>
      <c r="W25" s="55"/>
    </row>
    <row r="26" spans="1:23" ht="22.5" customHeight="1" x14ac:dyDescent="0.2">
      <c r="A26" s="37" t="s">
        <v>82</v>
      </c>
      <c r="B26" s="38"/>
      <c r="C26" s="38" t="s">
        <v>146</v>
      </c>
      <c r="D26" s="39" t="s">
        <v>84</v>
      </c>
      <c r="E26" s="40" t="s">
        <v>85</v>
      </c>
      <c r="F26" s="60">
        <f>SUM(F27:F29)</f>
        <v>85517719.042955622</v>
      </c>
      <c r="G26" s="60">
        <f>SUM(G27:G29)</f>
        <v>100681751.07761642</v>
      </c>
      <c r="H26" s="60">
        <f>SUM(H27:H29)</f>
        <v>23833726.47257936</v>
      </c>
      <c r="I26" s="60">
        <f>SUM(I27:I29)</f>
        <v>23816111.312579364</v>
      </c>
      <c r="J26" s="60">
        <f>SUM(J27:J29)</f>
        <v>23816111.312579364</v>
      </c>
      <c r="K26" s="37" t="s">
        <v>86</v>
      </c>
      <c r="L26" s="37" t="s">
        <v>29</v>
      </c>
      <c r="M26" s="42" t="s">
        <v>147</v>
      </c>
      <c r="N26" s="58" t="s">
        <v>148</v>
      </c>
      <c r="O26" s="37" t="s">
        <v>29</v>
      </c>
      <c r="P26" s="57" t="s">
        <v>148</v>
      </c>
      <c r="Q26" s="59" t="s">
        <v>149</v>
      </c>
      <c r="R26" s="83">
        <v>41880560</v>
      </c>
      <c r="S26" s="47">
        <v>0</v>
      </c>
      <c r="T26" s="92">
        <v>21115291</v>
      </c>
      <c r="U26" s="94">
        <f t="shared" si="2"/>
        <v>41880560</v>
      </c>
      <c r="V26" s="84">
        <f t="shared" si="3"/>
        <v>21115291</v>
      </c>
      <c r="W26" s="51" t="s">
        <v>136</v>
      </c>
    </row>
    <row r="27" spans="1:23" ht="22.5" customHeight="1" x14ac:dyDescent="0.2">
      <c r="A27" s="37" t="s">
        <v>82</v>
      </c>
      <c r="B27" s="38"/>
      <c r="C27" s="38"/>
      <c r="D27" s="39" t="s">
        <v>84</v>
      </c>
      <c r="E27" s="40"/>
      <c r="F27" s="60">
        <v>4667731.2332889549</v>
      </c>
      <c r="G27" s="60">
        <v>4737139.5040191142</v>
      </c>
      <c r="H27" s="60">
        <v>1950041.3202936507</v>
      </c>
      <c r="I27" s="60">
        <v>1950041.3202936507</v>
      </c>
      <c r="J27" s="60">
        <v>1950041.3202936507</v>
      </c>
      <c r="K27" s="37"/>
      <c r="L27" s="47"/>
      <c r="M27" s="42"/>
      <c r="N27" s="58"/>
      <c r="O27" s="47"/>
      <c r="P27" s="57"/>
      <c r="Q27" s="59"/>
      <c r="R27" s="46"/>
      <c r="S27" s="47"/>
      <c r="T27" s="53"/>
      <c r="U27" s="49"/>
      <c r="V27" s="49"/>
      <c r="W27" s="55"/>
    </row>
    <row r="28" spans="1:23" ht="22.5" customHeight="1" x14ac:dyDescent="0.2">
      <c r="A28" s="37" t="s">
        <v>82</v>
      </c>
      <c r="B28" s="38"/>
      <c r="C28" s="38" t="s">
        <v>146</v>
      </c>
      <c r="D28" s="39" t="s">
        <v>84</v>
      </c>
      <c r="E28" s="40" t="s">
        <v>85</v>
      </c>
      <c r="F28" s="60">
        <v>36492889.521000005</v>
      </c>
      <c r="G28" s="60">
        <v>44015809.384632006</v>
      </c>
      <c r="H28" s="60">
        <v>8988452.190142855</v>
      </c>
      <c r="I28" s="60">
        <v>8979644.610142855</v>
      </c>
      <c r="J28" s="60">
        <v>8979644.610142855</v>
      </c>
      <c r="K28" s="37" t="s">
        <v>86</v>
      </c>
      <c r="L28" s="47" t="s">
        <v>30</v>
      </c>
      <c r="M28" s="56" t="s">
        <v>150</v>
      </c>
      <c r="N28" s="58" t="s">
        <v>151</v>
      </c>
      <c r="O28" s="47" t="s">
        <v>30</v>
      </c>
      <c r="P28" s="57" t="s">
        <v>152</v>
      </c>
      <c r="Q28" s="59" t="s">
        <v>153</v>
      </c>
      <c r="R28" s="74">
        <v>0.93</v>
      </c>
      <c r="S28" s="47">
        <v>0</v>
      </c>
      <c r="T28" s="95">
        <v>0.8911</v>
      </c>
      <c r="U28" s="50">
        <f t="shared" si="2"/>
        <v>0.93</v>
      </c>
      <c r="V28" s="50">
        <f t="shared" si="3"/>
        <v>0.8911</v>
      </c>
      <c r="W28" s="51" t="s">
        <v>154</v>
      </c>
    </row>
    <row r="29" spans="1:23" ht="22.5" customHeight="1" x14ac:dyDescent="0.2">
      <c r="A29" s="37" t="s">
        <v>82</v>
      </c>
      <c r="B29" s="38"/>
      <c r="C29" s="38" t="s">
        <v>146</v>
      </c>
      <c r="D29" s="39" t="s">
        <v>84</v>
      </c>
      <c r="E29" s="40" t="s">
        <v>85</v>
      </c>
      <c r="F29" s="60">
        <v>44357098.288666666</v>
      </c>
      <c r="G29" s="60">
        <v>51928802.188965313</v>
      </c>
      <c r="H29" s="60">
        <v>12895232.962142857</v>
      </c>
      <c r="I29" s="60">
        <v>12886425.382142857</v>
      </c>
      <c r="J29" s="60">
        <v>12886425.382142857</v>
      </c>
      <c r="K29" s="37" t="s">
        <v>86</v>
      </c>
      <c r="L29" s="47" t="s">
        <v>30</v>
      </c>
      <c r="M29" s="42" t="s">
        <v>155</v>
      </c>
      <c r="N29" s="58" t="s">
        <v>156</v>
      </c>
      <c r="O29" s="47" t="s">
        <v>30</v>
      </c>
      <c r="P29" s="57" t="s">
        <v>157</v>
      </c>
      <c r="Q29" s="59" t="s">
        <v>158</v>
      </c>
      <c r="R29" s="62">
        <v>197.83</v>
      </c>
      <c r="S29" s="47">
        <v>0</v>
      </c>
      <c r="T29" s="90">
        <v>208.39</v>
      </c>
      <c r="U29" s="49">
        <f t="shared" si="2"/>
        <v>197.83</v>
      </c>
      <c r="V29" s="49">
        <f t="shared" si="3"/>
        <v>208.39</v>
      </c>
      <c r="W29" s="51" t="s">
        <v>159</v>
      </c>
    </row>
    <row r="30" spans="1:23" ht="22.5" customHeight="1" x14ac:dyDescent="0.2">
      <c r="A30" s="37"/>
      <c r="B30" s="38"/>
      <c r="C30" s="38"/>
      <c r="D30" s="39"/>
      <c r="E30" s="40"/>
      <c r="F30" s="60"/>
      <c r="G30" s="60"/>
      <c r="H30" s="60"/>
      <c r="I30" s="60"/>
      <c r="J30" s="60"/>
      <c r="K30" s="37"/>
      <c r="L30" s="47"/>
      <c r="M30" s="56"/>
      <c r="N30" s="58"/>
      <c r="O30" s="47"/>
      <c r="P30" s="57"/>
      <c r="Q30" s="59"/>
      <c r="R30" s="46"/>
      <c r="S30" s="47"/>
      <c r="T30" s="63"/>
      <c r="U30" s="49">
        <f t="shared" si="2"/>
        <v>0</v>
      </c>
      <c r="V30" s="49"/>
      <c r="W30" s="55"/>
    </row>
    <row r="31" spans="1:23" ht="22.5" customHeight="1" x14ac:dyDescent="0.2">
      <c r="A31" s="37" t="s">
        <v>82</v>
      </c>
      <c r="B31" s="38"/>
      <c r="C31" s="38" t="s">
        <v>160</v>
      </c>
      <c r="D31" s="39" t="s">
        <v>84</v>
      </c>
      <c r="E31" s="40" t="s">
        <v>85</v>
      </c>
      <c r="F31" s="60">
        <f>SUM(F32:F34)</f>
        <v>73829398.287344068</v>
      </c>
      <c r="G31" s="60">
        <f>SUM(G32:G34)</f>
        <v>88794917.534893781</v>
      </c>
      <c r="H31" s="60">
        <f>SUM(H32:H34)</f>
        <v>19881229.403857134</v>
      </c>
      <c r="I31" s="60">
        <f>SUM(I32:I34)</f>
        <v>19863614.243857138</v>
      </c>
      <c r="J31" s="60">
        <f>SUM(J32:J34)</f>
        <v>19863614.243857138</v>
      </c>
      <c r="K31" s="37" t="s">
        <v>86</v>
      </c>
      <c r="L31" s="37" t="s">
        <v>29</v>
      </c>
      <c r="M31" s="42" t="s">
        <v>161</v>
      </c>
      <c r="N31" s="58" t="s">
        <v>88</v>
      </c>
      <c r="O31" s="37" t="s">
        <v>29</v>
      </c>
      <c r="P31" s="57" t="s">
        <v>162</v>
      </c>
      <c r="Q31" s="59" t="s">
        <v>163</v>
      </c>
      <c r="R31" s="66">
        <f>AVERAGE(R33:R34)</f>
        <v>0.98</v>
      </c>
      <c r="S31" s="47">
        <v>0</v>
      </c>
      <c r="T31" s="65">
        <f>AVERAGE(T33:T34)</f>
        <v>0.98294999999999999</v>
      </c>
      <c r="U31" s="49">
        <f t="shared" si="2"/>
        <v>0.98</v>
      </c>
      <c r="V31" s="50">
        <f t="shared" si="3"/>
        <v>0.98294999999999999</v>
      </c>
      <c r="W31" s="51" t="s">
        <v>154</v>
      </c>
    </row>
    <row r="32" spans="1:23" ht="22.5" customHeight="1" x14ac:dyDescent="0.2">
      <c r="A32" s="37" t="s">
        <v>82</v>
      </c>
      <c r="B32" s="38"/>
      <c r="C32" s="38"/>
      <c r="D32" s="39" t="s">
        <v>84</v>
      </c>
      <c r="E32" s="40"/>
      <c r="F32" s="60">
        <v>4875465.759344046</v>
      </c>
      <c r="G32" s="60">
        <v>4999884.1586297611</v>
      </c>
      <c r="H32" s="60">
        <v>1997748.4765714284</v>
      </c>
      <c r="I32" s="60">
        <v>1997748.4765714284</v>
      </c>
      <c r="J32" s="60">
        <v>1997748.4765714284</v>
      </c>
      <c r="K32" s="37"/>
      <c r="L32" s="47"/>
      <c r="M32" s="42"/>
      <c r="N32" s="58"/>
      <c r="O32" s="47"/>
      <c r="P32" s="57"/>
      <c r="Q32" s="59"/>
      <c r="R32" s="64"/>
      <c r="S32" s="47"/>
      <c r="T32" s="61"/>
      <c r="U32" s="49"/>
      <c r="V32" s="49"/>
      <c r="W32" s="55"/>
    </row>
    <row r="33" spans="1:23" ht="22.5" customHeight="1" x14ac:dyDescent="0.2">
      <c r="A33" s="37" t="s">
        <v>82</v>
      </c>
      <c r="B33" s="38"/>
      <c r="C33" s="38" t="s">
        <v>160</v>
      </c>
      <c r="D33" s="39" t="s">
        <v>84</v>
      </c>
      <c r="E33" s="40" t="s">
        <v>85</v>
      </c>
      <c r="F33" s="60">
        <v>34476966.264000006</v>
      </c>
      <c r="G33" s="60">
        <v>41897516.68813201</v>
      </c>
      <c r="H33" s="60">
        <v>8941740.4636428542</v>
      </c>
      <c r="I33" s="60">
        <v>8932932.8836428542</v>
      </c>
      <c r="J33" s="60">
        <v>8932932.8836428542</v>
      </c>
      <c r="K33" s="37" t="s">
        <v>86</v>
      </c>
      <c r="L33" s="47" t="s">
        <v>30</v>
      </c>
      <c r="M33" s="42" t="s">
        <v>164</v>
      </c>
      <c r="N33" s="58" t="s">
        <v>165</v>
      </c>
      <c r="O33" s="47" t="s">
        <v>30</v>
      </c>
      <c r="P33" s="57" t="s">
        <v>166</v>
      </c>
      <c r="Q33" s="59" t="s">
        <v>167</v>
      </c>
      <c r="R33" s="66">
        <v>0.99</v>
      </c>
      <c r="S33" s="47">
        <v>0</v>
      </c>
      <c r="T33" s="96">
        <v>0.98360000000000003</v>
      </c>
      <c r="U33" s="49">
        <f t="shared" si="2"/>
        <v>0.99</v>
      </c>
      <c r="V33" s="50">
        <f t="shared" si="3"/>
        <v>0.98360000000000003</v>
      </c>
      <c r="W33" s="51" t="s">
        <v>154</v>
      </c>
    </row>
    <row r="34" spans="1:23" ht="22.5" customHeight="1" x14ac:dyDescent="0.2">
      <c r="A34" s="37" t="s">
        <v>82</v>
      </c>
      <c r="B34" s="38"/>
      <c r="C34" s="38" t="s">
        <v>160</v>
      </c>
      <c r="D34" s="39" t="s">
        <v>84</v>
      </c>
      <c r="E34" s="40" t="s">
        <v>85</v>
      </c>
      <c r="F34" s="60">
        <v>34476966.264000006</v>
      </c>
      <c r="G34" s="60">
        <v>41897516.68813201</v>
      </c>
      <c r="H34" s="60">
        <v>8941740.4636428542</v>
      </c>
      <c r="I34" s="60">
        <v>8932932.8836428542</v>
      </c>
      <c r="J34" s="60">
        <v>8932932.8836428542</v>
      </c>
      <c r="K34" s="37" t="s">
        <v>86</v>
      </c>
      <c r="L34" s="47" t="s">
        <v>30</v>
      </c>
      <c r="M34" s="56" t="s">
        <v>168</v>
      </c>
      <c r="N34" s="58" t="s">
        <v>169</v>
      </c>
      <c r="O34" s="47" t="s">
        <v>30</v>
      </c>
      <c r="P34" s="57" t="s">
        <v>170</v>
      </c>
      <c r="Q34" s="59" t="s">
        <v>171</v>
      </c>
      <c r="R34" s="66">
        <v>0.97</v>
      </c>
      <c r="S34" s="47">
        <v>0</v>
      </c>
      <c r="T34" s="96">
        <v>0.98229999999999995</v>
      </c>
      <c r="U34" s="49">
        <f t="shared" si="2"/>
        <v>0.97</v>
      </c>
      <c r="V34" s="50">
        <f t="shared" si="3"/>
        <v>0.98229999999999995</v>
      </c>
      <c r="W34" s="51" t="s">
        <v>154</v>
      </c>
    </row>
    <row r="35" spans="1:23" ht="22.5" customHeight="1" x14ac:dyDescent="0.2">
      <c r="A35" s="37"/>
      <c r="B35" s="38"/>
      <c r="C35" s="38"/>
      <c r="D35" s="39"/>
      <c r="E35" s="40"/>
      <c r="F35" s="60"/>
      <c r="G35" s="60"/>
      <c r="H35" s="60"/>
      <c r="I35" s="60"/>
      <c r="J35" s="60"/>
      <c r="K35" s="37"/>
      <c r="L35" s="47"/>
      <c r="M35" s="42"/>
      <c r="N35" s="58"/>
      <c r="O35" s="47"/>
      <c r="P35" s="54"/>
      <c r="Q35" s="59"/>
      <c r="R35" s="46"/>
      <c r="S35" s="47"/>
      <c r="T35" s="61"/>
      <c r="U35" s="49"/>
      <c r="V35" s="49"/>
      <c r="W35" s="55"/>
    </row>
    <row r="36" spans="1:23" ht="22.5" customHeight="1" x14ac:dyDescent="0.2">
      <c r="A36" s="37" t="s">
        <v>82</v>
      </c>
      <c r="B36" s="38"/>
      <c r="C36" s="38" t="s">
        <v>172</v>
      </c>
      <c r="D36" s="39" t="s">
        <v>84</v>
      </c>
      <c r="E36" s="40" t="s">
        <v>85</v>
      </c>
      <c r="F36" s="60">
        <f>SUM(F37:F38)</f>
        <v>19064932.370744646</v>
      </c>
      <c r="G36" s="60">
        <f>SUM(G37:G38)</f>
        <v>18508099.44941131</v>
      </c>
      <c r="H36" s="60">
        <f>SUM(H37:H38)</f>
        <v>9759705.7000238113</v>
      </c>
      <c r="I36" s="60">
        <f>SUM(I37:I38)</f>
        <v>9759705.7000238113</v>
      </c>
      <c r="J36" s="60">
        <f>SUM(J37:J38)</f>
        <v>9759705.7000238113</v>
      </c>
      <c r="K36" s="37" t="s">
        <v>86</v>
      </c>
      <c r="L36" s="37" t="s">
        <v>29</v>
      </c>
      <c r="M36" s="42" t="s">
        <v>173</v>
      </c>
      <c r="N36" s="58" t="s">
        <v>174</v>
      </c>
      <c r="O36" s="37" t="s">
        <v>29</v>
      </c>
      <c r="P36" s="57" t="s">
        <v>175</v>
      </c>
      <c r="Q36" s="59" t="s">
        <v>176</v>
      </c>
      <c r="R36" s="67">
        <v>471</v>
      </c>
      <c r="S36" s="47">
        <v>0</v>
      </c>
      <c r="T36" s="97">
        <v>236.6</v>
      </c>
      <c r="U36" s="49">
        <f t="shared" si="2"/>
        <v>471</v>
      </c>
      <c r="V36" s="69">
        <f t="shared" si="3"/>
        <v>236.6</v>
      </c>
      <c r="W36" s="51" t="s">
        <v>177</v>
      </c>
    </row>
    <row r="37" spans="1:23" ht="22.5" customHeight="1" x14ac:dyDescent="0.2">
      <c r="A37" s="37" t="s">
        <v>82</v>
      </c>
      <c r="B37" s="38"/>
      <c r="C37" s="38"/>
      <c r="D37" s="39" t="s">
        <v>84</v>
      </c>
      <c r="E37" s="40"/>
      <c r="F37" s="60">
        <v>7866801.6669351216</v>
      </c>
      <c r="G37" s="60">
        <v>7914583.6377684548</v>
      </c>
      <c r="H37" s="60">
        <v>3276044.5144761903</v>
      </c>
      <c r="I37" s="60">
        <v>3276044.5144761903</v>
      </c>
      <c r="J37" s="60">
        <v>3276044.5144761903</v>
      </c>
      <c r="K37" s="37"/>
      <c r="L37" s="47"/>
      <c r="M37" s="42"/>
      <c r="N37" s="58"/>
      <c r="O37" s="47"/>
      <c r="P37" s="54"/>
      <c r="Q37" s="59"/>
      <c r="R37" s="46"/>
      <c r="S37" s="47"/>
      <c r="T37" s="53"/>
      <c r="U37" s="49"/>
      <c r="V37" s="49"/>
      <c r="W37" s="51"/>
    </row>
    <row r="38" spans="1:23" ht="22.5" customHeight="1" x14ac:dyDescent="0.2">
      <c r="A38" s="37" t="s">
        <v>82</v>
      </c>
      <c r="B38" s="38"/>
      <c r="C38" s="38" t="s">
        <v>172</v>
      </c>
      <c r="D38" s="39" t="s">
        <v>84</v>
      </c>
      <c r="E38" s="40" t="s">
        <v>85</v>
      </c>
      <c r="F38" s="60">
        <v>11198130.703809524</v>
      </c>
      <c r="G38" s="60">
        <v>10593515.811642855</v>
      </c>
      <c r="H38" s="60">
        <v>6483661.1855476201</v>
      </c>
      <c r="I38" s="60">
        <v>6483661.1855476201</v>
      </c>
      <c r="J38" s="60">
        <v>6483661.1855476201</v>
      </c>
      <c r="K38" s="37" t="s">
        <v>86</v>
      </c>
      <c r="L38" s="47" t="s">
        <v>30</v>
      </c>
      <c r="M38" s="56" t="s">
        <v>178</v>
      </c>
      <c r="N38" s="58" t="s">
        <v>174</v>
      </c>
      <c r="O38" s="47" t="s">
        <v>30</v>
      </c>
      <c r="P38" s="57" t="s">
        <v>175</v>
      </c>
      <c r="Q38" s="59" t="s">
        <v>176</v>
      </c>
      <c r="R38" s="67">
        <v>471</v>
      </c>
      <c r="S38" s="47">
        <v>0</v>
      </c>
      <c r="T38" s="68">
        <f>T36</f>
        <v>236.6</v>
      </c>
      <c r="U38" s="49">
        <f t="shared" si="2"/>
        <v>471</v>
      </c>
      <c r="V38" s="70">
        <f t="shared" si="3"/>
        <v>236.6</v>
      </c>
      <c r="W38" s="51" t="s">
        <v>177</v>
      </c>
    </row>
    <row r="39" spans="1:23" ht="22.5" customHeight="1" x14ac:dyDescent="0.2">
      <c r="A39" s="37"/>
      <c r="B39" s="38"/>
      <c r="C39" s="38"/>
      <c r="D39" s="39"/>
      <c r="E39" s="40"/>
      <c r="F39" s="60"/>
      <c r="G39" s="60"/>
      <c r="H39" s="60"/>
      <c r="I39" s="60"/>
      <c r="J39" s="60"/>
      <c r="K39" s="37"/>
      <c r="L39" s="47"/>
      <c r="M39" s="56"/>
      <c r="N39" s="58"/>
      <c r="O39" s="47"/>
      <c r="P39" s="57"/>
      <c r="Q39" s="59"/>
      <c r="R39" s="46"/>
      <c r="S39" s="47"/>
      <c r="T39" s="53"/>
      <c r="U39" s="49"/>
      <c r="V39" s="49"/>
      <c r="W39" s="51"/>
    </row>
    <row r="40" spans="1:23" ht="22.5" customHeight="1" x14ac:dyDescent="0.2">
      <c r="A40" s="37" t="s">
        <v>82</v>
      </c>
      <c r="B40" s="38"/>
      <c r="C40" s="38" t="s">
        <v>179</v>
      </c>
      <c r="D40" s="39" t="s">
        <v>84</v>
      </c>
      <c r="E40" s="40" t="s">
        <v>85</v>
      </c>
      <c r="F40" s="60">
        <f>SUM(F41:F47)</f>
        <v>215010689.81475824</v>
      </c>
      <c r="G40" s="60">
        <f>SUM(G41:G47)</f>
        <v>229506312.49400133</v>
      </c>
      <c r="H40" s="60">
        <f t="shared" ref="H40:I40" si="6">SUM(H41:H47)</f>
        <v>104469173.46462701</v>
      </c>
      <c r="I40" s="60">
        <f t="shared" si="6"/>
        <v>104460365.884627</v>
      </c>
      <c r="J40" s="60">
        <f t="shared" ref="J40" si="7">SUM(J41:J47)</f>
        <v>104460365.884627</v>
      </c>
      <c r="K40" s="37" t="s">
        <v>86</v>
      </c>
      <c r="L40" s="37" t="s">
        <v>29</v>
      </c>
      <c r="M40" s="42" t="s">
        <v>180</v>
      </c>
      <c r="N40" s="58" t="s">
        <v>181</v>
      </c>
      <c r="O40" s="37" t="s">
        <v>29</v>
      </c>
      <c r="P40" s="57" t="s">
        <v>182</v>
      </c>
      <c r="Q40" s="59" t="s">
        <v>183</v>
      </c>
      <c r="R40" s="71" t="s">
        <v>184</v>
      </c>
      <c r="S40" s="47">
        <v>0</v>
      </c>
      <c r="T40" s="95">
        <v>0.4849</v>
      </c>
      <c r="U40" s="49" t="str">
        <f t="shared" si="2"/>
        <v>&lt;= 60%</v>
      </c>
      <c r="V40" s="50">
        <f t="shared" si="3"/>
        <v>0.4849</v>
      </c>
      <c r="W40" s="51" t="s">
        <v>177</v>
      </c>
    </row>
    <row r="41" spans="1:23" ht="22.5" customHeight="1" x14ac:dyDescent="0.2">
      <c r="A41" s="37" t="s">
        <v>82</v>
      </c>
      <c r="B41" s="38"/>
      <c r="C41" s="38"/>
      <c r="D41" s="39" t="s">
        <v>84</v>
      </c>
      <c r="E41" s="40"/>
      <c r="F41" s="60">
        <v>64375881.745591529</v>
      </c>
      <c r="G41" s="60">
        <v>64271602.846512176</v>
      </c>
      <c r="H41" s="60">
        <v>26799528.941865079</v>
      </c>
      <c r="I41" s="60">
        <v>26799528.941865079</v>
      </c>
      <c r="J41" s="60">
        <v>26799528.941865079</v>
      </c>
      <c r="K41" s="37"/>
      <c r="L41" s="47"/>
      <c r="M41" s="42"/>
      <c r="N41" s="58"/>
      <c r="O41" s="47"/>
      <c r="P41" s="57"/>
      <c r="Q41" s="59"/>
      <c r="R41" s="71"/>
      <c r="S41" s="47"/>
      <c r="T41" s="53"/>
      <c r="U41" s="49"/>
      <c r="V41" s="49"/>
      <c r="W41" s="51"/>
    </row>
    <row r="42" spans="1:23" ht="22.5" customHeight="1" x14ac:dyDescent="0.2">
      <c r="A42" s="37" t="s">
        <v>82</v>
      </c>
      <c r="B42" s="38"/>
      <c r="C42" s="38" t="s">
        <v>179</v>
      </c>
      <c r="D42" s="39" t="s">
        <v>84</v>
      </c>
      <c r="E42" s="40" t="s">
        <v>85</v>
      </c>
      <c r="F42" s="60">
        <v>84839099.86178574</v>
      </c>
      <c r="G42" s="60">
        <v>102465978.3181082</v>
      </c>
      <c r="H42" s="60">
        <v>35171781.52185715</v>
      </c>
      <c r="I42" s="60">
        <v>35162973.941857144</v>
      </c>
      <c r="J42" s="60">
        <v>35162973.941857144</v>
      </c>
      <c r="K42" s="37" t="s">
        <v>86</v>
      </c>
      <c r="L42" s="47" t="s">
        <v>30</v>
      </c>
      <c r="M42" s="56" t="s">
        <v>185</v>
      </c>
      <c r="N42" s="58" t="s">
        <v>186</v>
      </c>
      <c r="O42" s="47" t="s">
        <v>30</v>
      </c>
      <c r="P42" s="57" t="s">
        <v>187</v>
      </c>
      <c r="Q42" s="59" t="s">
        <v>188</v>
      </c>
      <c r="R42" s="71" t="s">
        <v>189</v>
      </c>
      <c r="S42" s="47">
        <v>0</v>
      </c>
      <c r="T42" s="95">
        <v>0.59599999999999997</v>
      </c>
      <c r="U42" s="49" t="str">
        <f t="shared" si="2"/>
        <v>&lt;= 70%</v>
      </c>
      <c r="V42" s="50">
        <f t="shared" si="3"/>
        <v>0.59599999999999997</v>
      </c>
      <c r="W42" s="51" t="s">
        <v>177</v>
      </c>
    </row>
    <row r="43" spans="1:23" ht="22.5" customHeight="1" x14ac:dyDescent="0.2">
      <c r="A43" s="37" t="s">
        <v>82</v>
      </c>
      <c r="B43" s="38"/>
      <c r="C43" s="38" t="s">
        <v>179</v>
      </c>
      <c r="D43" s="39" t="s">
        <v>84</v>
      </c>
      <c r="E43" s="40" t="s">
        <v>85</v>
      </c>
      <c r="F43" s="60">
        <v>15388354.555809524</v>
      </c>
      <c r="G43" s="60">
        <v>14678322.207476191</v>
      </c>
      <c r="H43" s="60">
        <v>9809147.9157142863</v>
      </c>
      <c r="I43" s="60">
        <v>9809147.9157142863</v>
      </c>
      <c r="J43" s="60">
        <v>9809147.9157142863</v>
      </c>
      <c r="K43" s="37" t="s">
        <v>86</v>
      </c>
      <c r="L43" s="47" t="s">
        <v>30</v>
      </c>
      <c r="M43" s="56" t="s">
        <v>190</v>
      </c>
      <c r="N43" s="58" t="s">
        <v>191</v>
      </c>
      <c r="O43" s="47" t="s">
        <v>30</v>
      </c>
      <c r="P43" s="57" t="s">
        <v>191</v>
      </c>
      <c r="Q43" s="59" t="s">
        <v>192</v>
      </c>
      <c r="R43" s="52">
        <v>0.67320000000000002</v>
      </c>
      <c r="S43" s="47">
        <v>0</v>
      </c>
      <c r="T43" s="98">
        <v>0.67</v>
      </c>
      <c r="U43" s="49">
        <f t="shared" si="2"/>
        <v>0.67320000000000002</v>
      </c>
      <c r="V43" s="72">
        <f t="shared" si="3"/>
        <v>0.67</v>
      </c>
      <c r="W43" s="51" t="s">
        <v>193</v>
      </c>
    </row>
    <row r="44" spans="1:23" ht="22.5" customHeight="1" x14ac:dyDescent="0.2">
      <c r="A44" s="37" t="s">
        <v>82</v>
      </c>
      <c r="B44" s="38"/>
      <c r="C44" s="38" t="s">
        <v>179</v>
      </c>
      <c r="D44" s="39" t="s">
        <v>84</v>
      </c>
      <c r="E44" s="40" t="s">
        <v>85</v>
      </c>
      <c r="F44" s="60">
        <v>15388354.555809524</v>
      </c>
      <c r="G44" s="60">
        <v>14678322.207476191</v>
      </c>
      <c r="H44" s="60">
        <v>9809147.9157142863</v>
      </c>
      <c r="I44" s="60">
        <v>9809147.9157142863</v>
      </c>
      <c r="J44" s="60">
        <v>9809147.9157142863</v>
      </c>
      <c r="K44" s="37" t="s">
        <v>86</v>
      </c>
      <c r="L44" s="47" t="s">
        <v>30</v>
      </c>
      <c r="M44" s="56" t="s">
        <v>194</v>
      </c>
      <c r="N44" s="58" t="s">
        <v>195</v>
      </c>
      <c r="O44" s="47" t="s">
        <v>30</v>
      </c>
      <c r="P44" s="57" t="s">
        <v>195</v>
      </c>
      <c r="Q44" s="59" t="s">
        <v>196</v>
      </c>
      <c r="R44" s="46">
        <v>1.607</v>
      </c>
      <c r="S44" s="47">
        <v>0</v>
      </c>
      <c r="T44" s="98">
        <v>1.6</v>
      </c>
      <c r="U44" s="49">
        <f t="shared" si="2"/>
        <v>1.607</v>
      </c>
      <c r="V44" s="72">
        <f t="shared" si="3"/>
        <v>1.6</v>
      </c>
      <c r="W44" s="51" t="s">
        <v>197</v>
      </c>
    </row>
    <row r="45" spans="1:23" ht="22.5" customHeight="1" x14ac:dyDescent="0.2">
      <c r="A45" s="37" t="s">
        <v>82</v>
      </c>
      <c r="B45" s="38"/>
      <c r="C45" s="38" t="s">
        <v>179</v>
      </c>
      <c r="D45" s="39" t="s">
        <v>84</v>
      </c>
      <c r="E45" s="40" t="s">
        <v>85</v>
      </c>
      <c r="F45" s="60">
        <v>7607810.179142857</v>
      </c>
      <c r="G45" s="60">
        <v>6909352.6291428562</v>
      </c>
      <c r="H45" s="60">
        <v>5935518.0657142857</v>
      </c>
      <c r="I45" s="60">
        <v>5935518.0657142857</v>
      </c>
      <c r="J45" s="60">
        <v>5935518.0657142857</v>
      </c>
      <c r="K45" s="37" t="s">
        <v>86</v>
      </c>
      <c r="L45" s="47" t="s">
        <v>30</v>
      </c>
      <c r="M45" s="56" t="s">
        <v>198</v>
      </c>
      <c r="N45" s="58" t="s">
        <v>199</v>
      </c>
      <c r="O45" s="47" t="s">
        <v>30</v>
      </c>
      <c r="P45" s="57" t="s">
        <v>199</v>
      </c>
      <c r="Q45" s="59" t="s">
        <v>200</v>
      </c>
      <c r="R45" s="52">
        <v>8.2299999999999998E-2</v>
      </c>
      <c r="S45" s="47">
        <v>0</v>
      </c>
      <c r="T45" s="99" t="s">
        <v>220</v>
      </c>
      <c r="U45" s="49">
        <f t="shared" si="2"/>
        <v>8.2299999999999998E-2</v>
      </c>
      <c r="V45" s="73" t="str">
        <f t="shared" si="3"/>
        <v>-</v>
      </c>
      <c r="W45" s="51" t="s">
        <v>193</v>
      </c>
    </row>
    <row r="46" spans="1:23" ht="22.5" customHeight="1" x14ac:dyDescent="0.2">
      <c r="A46" s="37" t="s">
        <v>82</v>
      </c>
      <c r="B46" s="38"/>
      <c r="C46" s="38" t="s">
        <v>179</v>
      </c>
      <c r="D46" s="39" t="s">
        <v>84</v>
      </c>
      <c r="E46" s="40" t="s">
        <v>85</v>
      </c>
      <c r="F46" s="60">
        <v>7607810.179142857</v>
      </c>
      <c r="G46" s="60">
        <v>6909352.6291428562</v>
      </c>
      <c r="H46" s="60">
        <v>5935518.0657142857</v>
      </c>
      <c r="I46" s="60">
        <v>5935518.0657142857</v>
      </c>
      <c r="J46" s="60">
        <v>5935518.0657142857</v>
      </c>
      <c r="K46" s="37" t="s">
        <v>86</v>
      </c>
      <c r="L46" s="47" t="s">
        <v>30</v>
      </c>
      <c r="M46" s="56" t="s">
        <v>201</v>
      </c>
      <c r="N46" s="58" t="s">
        <v>202</v>
      </c>
      <c r="O46" s="47" t="s">
        <v>30</v>
      </c>
      <c r="P46" s="57" t="s">
        <v>202</v>
      </c>
      <c r="Q46" s="59" t="s">
        <v>203</v>
      </c>
      <c r="R46" s="46">
        <v>2.99</v>
      </c>
      <c r="S46" s="47">
        <v>0</v>
      </c>
      <c r="T46" s="100" t="s">
        <v>220</v>
      </c>
      <c r="U46" s="49">
        <f t="shared" si="2"/>
        <v>2.99</v>
      </c>
      <c r="V46" s="69" t="str">
        <f t="shared" si="3"/>
        <v>-</v>
      </c>
      <c r="W46" s="51" t="s">
        <v>197</v>
      </c>
    </row>
    <row r="47" spans="1:23" ht="22.5" customHeight="1" x14ac:dyDescent="0.2">
      <c r="A47" s="37" t="s">
        <v>82</v>
      </c>
      <c r="B47" s="38"/>
      <c r="C47" s="38" t="s">
        <v>179</v>
      </c>
      <c r="D47" s="39" t="s">
        <v>84</v>
      </c>
      <c r="E47" s="40" t="s">
        <v>85</v>
      </c>
      <c r="F47" s="60">
        <v>19803378.737476192</v>
      </c>
      <c r="G47" s="60">
        <v>19593381.656142853</v>
      </c>
      <c r="H47" s="60">
        <v>11008531.038047621</v>
      </c>
      <c r="I47" s="60">
        <v>11008531.038047621</v>
      </c>
      <c r="J47" s="60">
        <v>11008531.038047621</v>
      </c>
      <c r="K47" s="37" t="s">
        <v>86</v>
      </c>
      <c r="L47" s="47" t="s">
        <v>30</v>
      </c>
      <c r="M47" s="56" t="s">
        <v>204</v>
      </c>
      <c r="N47" s="58" t="s">
        <v>205</v>
      </c>
      <c r="O47" s="47" t="s">
        <v>30</v>
      </c>
      <c r="P47" s="57" t="s">
        <v>206</v>
      </c>
      <c r="Q47" s="59" t="s">
        <v>207</v>
      </c>
      <c r="R47" s="74">
        <v>0.24859999999999999</v>
      </c>
      <c r="S47" s="47">
        <v>0</v>
      </c>
      <c r="T47" s="95">
        <v>0.2215</v>
      </c>
      <c r="U47" s="49">
        <f t="shared" si="2"/>
        <v>0.24859999999999999</v>
      </c>
      <c r="V47" s="50">
        <f t="shared" si="3"/>
        <v>0.2215</v>
      </c>
      <c r="W47" s="51" t="s">
        <v>208</v>
      </c>
    </row>
    <row r="48" spans="1:23" ht="22.5" customHeight="1" x14ac:dyDescent="0.2">
      <c r="A48" s="37"/>
      <c r="B48" s="38"/>
      <c r="C48" s="38"/>
      <c r="D48" s="39"/>
      <c r="E48" s="40"/>
      <c r="F48" s="60"/>
      <c r="G48" s="60"/>
      <c r="H48" s="60"/>
      <c r="I48" s="60"/>
      <c r="J48" s="60"/>
      <c r="K48" s="37"/>
      <c r="L48" s="47"/>
      <c r="M48" s="56"/>
      <c r="N48" s="58"/>
      <c r="O48" s="47"/>
      <c r="P48" s="57"/>
      <c r="Q48" s="59"/>
      <c r="R48" s="46"/>
      <c r="S48" s="47"/>
      <c r="T48" s="53"/>
      <c r="U48" s="49"/>
      <c r="V48" s="49"/>
      <c r="W48" s="51"/>
    </row>
    <row r="49" spans="1:23" ht="22.5" customHeight="1" x14ac:dyDescent="0.2">
      <c r="A49" s="37" t="s">
        <v>82</v>
      </c>
      <c r="B49" s="38"/>
      <c r="C49" s="38" t="s">
        <v>209</v>
      </c>
      <c r="D49" s="39" t="s">
        <v>84</v>
      </c>
      <c r="E49" s="40" t="s">
        <v>85</v>
      </c>
      <c r="F49" s="60">
        <f>SUM(F50:F51)</f>
        <v>2338446.4530277778</v>
      </c>
      <c r="G49" s="60">
        <f>SUM(G50:G51)</f>
        <v>2651764.696361111</v>
      </c>
      <c r="H49" s="60">
        <f>SUM(H50:H51)</f>
        <v>950563.21666666656</v>
      </c>
      <c r="I49" s="60">
        <f>SUM(I50:I51)</f>
        <v>950563.21666666656</v>
      </c>
      <c r="J49" s="60">
        <f>SUM(J50:J51)</f>
        <v>950563.21666666656</v>
      </c>
      <c r="K49" s="37" t="s">
        <v>86</v>
      </c>
      <c r="L49" s="37" t="s">
        <v>29</v>
      </c>
      <c r="M49" s="42" t="s">
        <v>210</v>
      </c>
      <c r="N49" s="58" t="s">
        <v>210</v>
      </c>
      <c r="O49" s="37" t="s">
        <v>29</v>
      </c>
      <c r="P49" s="57" t="s">
        <v>211</v>
      </c>
      <c r="Q49" s="59" t="s">
        <v>212</v>
      </c>
      <c r="R49" s="46">
        <v>3.93</v>
      </c>
      <c r="S49" s="47">
        <v>0</v>
      </c>
      <c r="T49" s="90">
        <v>3.92</v>
      </c>
      <c r="U49" s="49">
        <f t="shared" si="2"/>
        <v>3.93</v>
      </c>
      <c r="V49" s="49">
        <f t="shared" si="3"/>
        <v>3.92</v>
      </c>
      <c r="W49" s="51" t="s">
        <v>213</v>
      </c>
    </row>
    <row r="50" spans="1:23" ht="22.5" customHeight="1" x14ac:dyDescent="0.2">
      <c r="A50" s="37" t="s">
        <v>82</v>
      </c>
      <c r="B50" s="38"/>
      <c r="C50" s="38"/>
      <c r="D50" s="39" t="s">
        <v>84</v>
      </c>
      <c r="E50" s="40"/>
      <c r="F50" s="60">
        <v>1484334.1130277778</v>
      </c>
      <c r="G50" s="60">
        <v>1586965.6896944444</v>
      </c>
      <c r="H50" s="60">
        <v>588140.77666666661</v>
      </c>
      <c r="I50" s="60">
        <v>588140.77666666661</v>
      </c>
      <c r="J50" s="60">
        <v>588140.77666666661</v>
      </c>
      <c r="K50" s="37"/>
      <c r="L50" s="47"/>
      <c r="M50" s="42"/>
      <c r="N50" s="58"/>
      <c r="O50" s="47"/>
      <c r="P50" s="57"/>
      <c r="Q50" s="59"/>
      <c r="R50" s="46"/>
      <c r="S50" s="47"/>
      <c r="T50" s="90"/>
      <c r="U50" s="49"/>
      <c r="V50" s="49"/>
      <c r="W50" s="51"/>
    </row>
    <row r="51" spans="1:23" ht="22.5" customHeight="1" x14ac:dyDescent="0.2">
      <c r="A51" s="37" t="s">
        <v>82</v>
      </c>
      <c r="B51" s="38"/>
      <c r="C51" s="38" t="s">
        <v>209</v>
      </c>
      <c r="D51" s="39" t="s">
        <v>84</v>
      </c>
      <c r="E51" s="40" t="s">
        <v>85</v>
      </c>
      <c r="F51" s="60">
        <v>854112.34</v>
      </c>
      <c r="G51" s="60">
        <v>1064799.0066666666</v>
      </c>
      <c r="H51" s="60">
        <v>362422.44</v>
      </c>
      <c r="I51" s="60">
        <v>362422.44</v>
      </c>
      <c r="J51" s="60">
        <v>362422.44</v>
      </c>
      <c r="K51" s="37" t="s">
        <v>86</v>
      </c>
      <c r="L51" s="47" t="s">
        <v>30</v>
      </c>
      <c r="M51" s="56" t="s">
        <v>214</v>
      </c>
      <c r="N51" s="58" t="s">
        <v>215</v>
      </c>
      <c r="O51" s="47" t="s">
        <v>30</v>
      </c>
      <c r="P51" s="57" t="s">
        <v>216</v>
      </c>
      <c r="Q51" s="59" t="s">
        <v>217</v>
      </c>
      <c r="R51" s="46">
        <v>540</v>
      </c>
      <c r="S51" s="47">
        <v>0</v>
      </c>
      <c r="T51" s="90">
        <v>525</v>
      </c>
      <c r="U51" s="49">
        <f t="shared" si="2"/>
        <v>540</v>
      </c>
      <c r="V51" s="49">
        <f t="shared" si="3"/>
        <v>525</v>
      </c>
      <c r="W51" s="51" t="s">
        <v>218</v>
      </c>
    </row>
    <row r="52" spans="1:23" x14ac:dyDescent="0.2">
      <c r="T52" s="75"/>
      <c r="U52" s="76"/>
      <c r="V52" s="76"/>
      <c r="W52" s="77"/>
    </row>
    <row r="53" spans="1:23" x14ac:dyDescent="0.2">
      <c r="T53" s="75"/>
      <c r="U53" s="76"/>
      <c r="V53" s="76"/>
      <c r="W53" s="77"/>
    </row>
    <row r="54" spans="1:23" ht="12.75" x14ac:dyDescent="0.2">
      <c r="A54" s="78" t="s">
        <v>219</v>
      </c>
      <c r="B54" s="78"/>
      <c r="C54" s="78"/>
      <c r="N54" s="78" t="s">
        <v>219</v>
      </c>
      <c r="O54" s="78"/>
      <c r="P54" s="78"/>
      <c r="T54" s="79"/>
      <c r="V54" s="76"/>
      <c r="W54" s="77"/>
    </row>
    <row r="55" spans="1:23" ht="12.75" x14ac:dyDescent="0.2">
      <c r="A55" s="78"/>
      <c r="B55" s="78"/>
      <c r="C55" s="78"/>
      <c r="N55" s="78"/>
      <c r="O55" s="78"/>
      <c r="P55" s="78"/>
      <c r="T55" s="79"/>
      <c r="V55" s="76"/>
      <c r="W55" s="77"/>
    </row>
    <row r="56" spans="1:23" ht="12.75" x14ac:dyDescent="0.2">
      <c r="A56" s="78"/>
      <c r="B56" s="78"/>
      <c r="C56" s="78"/>
      <c r="N56" s="78"/>
      <c r="O56" s="78"/>
      <c r="P56" s="78"/>
      <c r="T56" s="79"/>
      <c r="V56" s="76"/>
      <c r="W56" s="77"/>
    </row>
    <row r="57" spans="1:23" ht="12.75" x14ac:dyDescent="0.2">
      <c r="A57" s="78"/>
      <c r="B57" s="78"/>
      <c r="C57" s="80"/>
      <c r="F57" s="78"/>
      <c r="N57" s="78"/>
      <c r="O57" s="78"/>
      <c r="P57" s="80"/>
      <c r="S57" s="78"/>
      <c r="T57" s="79"/>
      <c r="V57" s="76"/>
      <c r="W57" s="77"/>
    </row>
    <row r="58" spans="1:23" ht="12.75" x14ac:dyDescent="0.2">
      <c r="A58" s="78"/>
      <c r="B58" s="78"/>
      <c r="C58" s="81"/>
      <c r="F58" s="78"/>
      <c r="N58" s="78"/>
      <c r="O58" s="78"/>
      <c r="P58" s="81"/>
      <c r="S58" s="78"/>
      <c r="T58" s="79"/>
      <c r="V58" s="76"/>
      <c r="W58" s="77"/>
    </row>
    <row r="59" spans="1:23" ht="12.75" x14ac:dyDescent="0.2">
      <c r="A59" s="78"/>
      <c r="B59" s="78"/>
      <c r="D59" s="82"/>
      <c r="F59" s="78"/>
      <c r="N59" s="78"/>
      <c r="O59" s="78"/>
      <c r="Q59" s="82"/>
      <c r="S59" s="78"/>
      <c r="T59" s="79"/>
      <c r="V59" s="76"/>
      <c r="W59" s="77"/>
    </row>
    <row r="60" spans="1:23" ht="12.75" x14ac:dyDescent="0.2">
      <c r="A60" s="78"/>
      <c r="B60" s="78"/>
      <c r="D60" s="82"/>
      <c r="F60" s="78"/>
      <c r="N60" s="78"/>
      <c r="O60" s="78"/>
      <c r="Q60" s="82"/>
      <c r="S60" s="78"/>
      <c r="T60" s="79"/>
      <c r="V60" s="76"/>
      <c r="W60" s="77"/>
    </row>
    <row r="61" spans="1:23" ht="12.75" x14ac:dyDescent="0.2">
      <c r="A61" s="78"/>
      <c r="B61" s="78"/>
      <c r="D61" s="82"/>
      <c r="F61" s="78"/>
      <c r="N61" s="78"/>
      <c r="O61" s="78"/>
      <c r="Q61" s="82"/>
      <c r="S61" s="78"/>
      <c r="T61" s="79"/>
      <c r="V61" s="76"/>
      <c r="W61" s="77"/>
    </row>
    <row r="62" spans="1:23" ht="12.75" x14ac:dyDescent="0.2">
      <c r="A62" s="78"/>
      <c r="B62" s="78"/>
      <c r="C62" s="78"/>
      <c r="T62" s="75"/>
      <c r="U62" s="76"/>
      <c r="V62" s="76"/>
      <c r="W62" s="77"/>
    </row>
    <row r="63" spans="1:23" ht="12.75" x14ac:dyDescent="0.2">
      <c r="A63" s="78"/>
      <c r="B63" s="78"/>
      <c r="C63" s="78"/>
      <c r="T63" s="75"/>
      <c r="U63" s="76"/>
      <c r="V63" s="76"/>
      <c r="W63" s="77"/>
    </row>
    <row r="64" spans="1:23" ht="12.75" x14ac:dyDescent="0.2">
      <c r="A64" s="78"/>
      <c r="B64" s="78"/>
      <c r="C64" s="78"/>
      <c r="T64" s="75"/>
      <c r="U64" s="76"/>
      <c r="V64" s="76"/>
      <c r="W64" s="77"/>
    </row>
    <row r="65" spans="2:23" ht="12.75" x14ac:dyDescent="0.2">
      <c r="B65" s="78"/>
      <c r="C65" s="78"/>
      <c r="T65" s="75"/>
      <c r="U65" s="76"/>
      <c r="V65" s="76"/>
      <c r="W65" s="77"/>
    </row>
    <row r="66" spans="2:23" ht="12.75" x14ac:dyDescent="0.2">
      <c r="B66" s="78"/>
      <c r="C66" s="78"/>
      <c r="T66" s="75"/>
      <c r="U66" s="76"/>
      <c r="V66" s="76"/>
      <c r="W66" s="77"/>
    </row>
    <row r="67" spans="2:23" ht="12.75" x14ac:dyDescent="0.2">
      <c r="B67" s="78"/>
      <c r="C67" s="78"/>
      <c r="T67" s="75"/>
      <c r="U67" s="76"/>
      <c r="V67" s="76"/>
      <c r="W67" s="77"/>
    </row>
    <row r="68" spans="2:23" ht="12.75" x14ac:dyDescent="0.2">
      <c r="B68" s="78"/>
      <c r="C68" s="78"/>
      <c r="T68" s="75"/>
      <c r="U68" s="76"/>
      <c r="V68" s="76"/>
      <c r="W68" s="77"/>
    </row>
    <row r="69" spans="2:23" ht="12.75" x14ac:dyDescent="0.2">
      <c r="B69" s="78"/>
      <c r="C69" s="78"/>
      <c r="T69" s="75"/>
      <c r="U69" s="76"/>
      <c r="V69" s="76"/>
      <c r="W69" s="77"/>
    </row>
  </sheetData>
  <mergeCells count="1">
    <mergeCell ref="A1:W1"/>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12"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7" t="s">
        <v>1</v>
      </c>
    </row>
    <row r="2" spans="1:2" ht="31.5" x14ac:dyDescent="0.2">
      <c r="B2" s="4" t="s">
        <v>72</v>
      </c>
    </row>
    <row r="4" spans="1:2" ht="15.75" x14ac:dyDescent="0.2">
      <c r="A4" s="5" t="s">
        <v>76</v>
      </c>
      <c r="B4" s="5" t="s">
        <v>0</v>
      </c>
    </row>
    <row r="5" spans="1:2" ht="47.25" x14ac:dyDescent="0.2">
      <c r="A5" s="20">
        <v>1</v>
      </c>
      <c r="B5" s="4" t="s">
        <v>73</v>
      </c>
    </row>
    <row r="6" spans="1:2" ht="47.25" x14ac:dyDescent="0.2">
      <c r="A6" s="20">
        <v>2</v>
      </c>
      <c r="B6" s="4" t="s">
        <v>74</v>
      </c>
    </row>
    <row r="7" spans="1:2" ht="31.5" x14ac:dyDescent="0.2">
      <c r="A7" s="20">
        <v>3</v>
      </c>
      <c r="B7" s="4" t="s">
        <v>77</v>
      </c>
    </row>
    <row r="8" spans="1:2" ht="47.25" x14ac:dyDescent="0.2">
      <c r="A8" s="20">
        <v>4</v>
      </c>
      <c r="B8" s="4" t="s">
        <v>75</v>
      </c>
    </row>
    <row r="9" spans="1:2" ht="15.75" x14ac:dyDescent="0.2">
      <c r="A9" s="20">
        <v>5</v>
      </c>
      <c r="B9" s="4" t="s">
        <v>52</v>
      </c>
    </row>
    <row r="10" spans="1:2" ht="78.75" x14ac:dyDescent="0.2">
      <c r="A10" s="20">
        <v>6</v>
      </c>
      <c r="B10" s="4" t="s">
        <v>71</v>
      </c>
    </row>
    <row r="11" spans="1:2" ht="78.75" x14ac:dyDescent="0.2">
      <c r="A11" s="20">
        <v>7</v>
      </c>
      <c r="B11" s="4" t="s">
        <v>58</v>
      </c>
    </row>
    <row r="12" spans="1:2" ht="78.75" x14ac:dyDescent="0.2">
      <c r="A12" s="20">
        <v>8</v>
      </c>
      <c r="B12" s="4" t="s">
        <v>60</v>
      </c>
    </row>
    <row r="13" spans="1:2" ht="78.75" x14ac:dyDescent="0.2">
      <c r="A13" s="20">
        <v>9</v>
      </c>
      <c r="B13" s="4" t="s">
        <v>59</v>
      </c>
    </row>
    <row r="14" spans="1:2" ht="78.75" x14ac:dyDescent="0.2">
      <c r="A14" s="20">
        <v>10</v>
      </c>
      <c r="B14" s="4" t="s">
        <v>61</v>
      </c>
    </row>
    <row r="15" spans="1:2" ht="15.75" x14ac:dyDescent="0.2">
      <c r="A15" s="20">
        <v>11</v>
      </c>
      <c r="B15" s="4" t="s">
        <v>78</v>
      </c>
    </row>
    <row r="16" spans="1:2" ht="15.75" x14ac:dyDescent="0.2">
      <c r="A16" s="20">
        <v>12</v>
      </c>
      <c r="B16" s="4" t="s">
        <v>62</v>
      </c>
    </row>
    <row r="17" spans="1:2" ht="15.75" x14ac:dyDescent="0.2">
      <c r="A17" s="20">
        <v>13</v>
      </c>
      <c r="B17" s="4" t="s">
        <v>63</v>
      </c>
    </row>
    <row r="18" spans="1:2" ht="63" x14ac:dyDescent="0.2">
      <c r="A18" s="20">
        <v>14</v>
      </c>
      <c r="B18" s="4" t="s">
        <v>79</v>
      </c>
    </row>
    <row r="19" spans="1:2" ht="15.75" x14ac:dyDescent="0.2">
      <c r="A19" s="20">
        <v>15</v>
      </c>
      <c r="B19" s="4" t="s">
        <v>53</v>
      </c>
    </row>
    <row r="20" spans="1:2" ht="15.75" x14ac:dyDescent="0.2">
      <c r="A20" s="20">
        <v>16</v>
      </c>
      <c r="B20" s="4" t="s">
        <v>54</v>
      </c>
    </row>
    <row r="21" spans="1:2" ht="15.75" x14ac:dyDescent="0.2">
      <c r="A21" s="20">
        <v>17</v>
      </c>
      <c r="B21" s="4" t="s">
        <v>64</v>
      </c>
    </row>
    <row r="22" spans="1:2" ht="15.75" x14ac:dyDescent="0.2">
      <c r="A22" s="20">
        <v>18</v>
      </c>
      <c r="B22" s="6" t="s">
        <v>55</v>
      </c>
    </row>
    <row r="23" spans="1:2" ht="15.75" x14ac:dyDescent="0.2">
      <c r="A23" s="20">
        <v>19</v>
      </c>
      <c r="B23" s="6" t="s">
        <v>56</v>
      </c>
    </row>
    <row r="24" spans="1:2" ht="15.75" x14ac:dyDescent="0.2">
      <c r="A24" s="20">
        <v>20</v>
      </c>
      <c r="B24" s="6" t="s">
        <v>57</v>
      </c>
    </row>
    <row r="25" spans="1:2" ht="15.75" x14ac:dyDescent="0.2">
      <c r="A25" s="20">
        <v>21</v>
      </c>
      <c r="B25" s="6" t="s">
        <v>65</v>
      </c>
    </row>
    <row r="26" spans="1:2" ht="15.75" x14ac:dyDescent="0.2">
      <c r="A26" s="20">
        <v>22</v>
      </c>
      <c r="B26" s="6" t="s">
        <v>66</v>
      </c>
    </row>
    <row r="27" spans="1:2" ht="31.5" x14ac:dyDescent="0.2">
      <c r="A27" s="20">
        <v>23</v>
      </c>
      <c r="B27" s="4"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10"/>
  </cols>
  <sheetData>
    <row r="1" spans="1:4" ht="12" x14ac:dyDescent="0.2">
      <c r="A1" s="15" t="s">
        <v>3</v>
      </c>
      <c r="B1" s="15" t="s">
        <v>32</v>
      </c>
      <c r="C1" s="10" t="s">
        <v>27</v>
      </c>
      <c r="D1" s="9"/>
    </row>
    <row r="2" spans="1:4" ht="12" x14ac:dyDescent="0.2">
      <c r="A2" s="15" t="s">
        <v>4</v>
      </c>
      <c r="B2" s="15" t="s">
        <v>47</v>
      </c>
      <c r="C2" s="10" t="s">
        <v>28</v>
      </c>
      <c r="D2" s="9"/>
    </row>
    <row r="3" spans="1:4" ht="12" x14ac:dyDescent="0.2">
      <c r="A3" s="15" t="s">
        <v>5</v>
      </c>
      <c r="B3" s="15" t="s">
        <v>48</v>
      </c>
      <c r="C3" s="10" t="s">
        <v>29</v>
      </c>
      <c r="D3" s="9"/>
    </row>
    <row r="4" spans="1:4" ht="12" x14ac:dyDescent="0.2">
      <c r="A4" s="15" t="s">
        <v>6</v>
      </c>
      <c r="B4" s="15" t="s">
        <v>49</v>
      </c>
      <c r="C4" s="10" t="s">
        <v>30</v>
      </c>
      <c r="D4" s="9"/>
    </row>
    <row r="5" spans="1:4" ht="12" x14ac:dyDescent="0.2">
      <c r="A5" s="15" t="s">
        <v>7</v>
      </c>
      <c r="B5" s="8"/>
      <c r="D5" s="9"/>
    </row>
    <row r="6" spans="1:4" ht="12" x14ac:dyDescent="0.2">
      <c r="A6" s="15" t="s">
        <v>8</v>
      </c>
      <c r="B6" s="8"/>
      <c r="D6" s="9"/>
    </row>
    <row r="7" spans="1:4" ht="12" x14ac:dyDescent="0.2">
      <c r="A7" s="15" t="s">
        <v>9</v>
      </c>
      <c r="B7" s="8"/>
      <c r="D7" s="9"/>
    </row>
    <row r="8" spans="1:4" ht="12" x14ac:dyDescent="0.2">
      <c r="A8" s="15" t="s">
        <v>10</v>
      </c>
      <c r="B8" s="8"/>
      <c r="D8" s="9"/>
    </row>
    <row r="9" spans="1:4" ht="12" customHeight="1" x14ac:dyDescent="0.2">
      <c r="A9" s="15" t="s">
        <v>11</v>
      </c>
      <c r="B9" s="8"/>
      <c r="D9" s="9"/>
    </row>
    <row r="10" spans="1:4" ht="12" x14ac:dyDescent="0.2">
      <c r="A10" s="15" t="s">
        <v>12</v>
      </c>
      <c r="B10" s="8"/>
      <c r="D10" s="9"/>
    </row>
    <row r="11" spans="1:4" ht="12" x14ac:dyDescent="0.2">
      <c r="A11" s="15" t="s">
        <v>13</v>
      </c>
      <c r="B11" s="8"/>
      <c r="D11" s="9"/>
    </row>
    <row r="12" spans="1:4" ht="12" x14ac:dyDescent="0.2">
      <c r="A12" s="15" t="s">
        <v>14</v>
      </c>
      <c r="B12" s="8"/>
      <c r="D12" s="9"/>
    </row>
    <row r="13" spans="1:4" ht="12" x14ac:dyDescent="0.2">
      <c r="A13" s="15" t="s">
        <v>15</v>
      </c>
      <c r="B13" s="8"/>
      <c r="D13" s="9"/>
    </row>
    <row r="14" spans="1:4" ht="12" x14ac:dyDescent="0.2">
      <c r="A14" s="15" t="s">
        <v>16</v>
      </c>
      <c r="B14" s="8"/>
      <c r="D14" s="9"/>
    </row>
    <row r="15" spans="1:4" ht="12" x14ac:dyDescent="0.2">
      <c r="A15" s="15" t="s">
        <v>17</v>
      </c>
      <c r="B15" s="8"/>
      <c r="D15" s="9"/>
    </row>
    <row r="16" spans="1:4" ht="12" x14ac:dyDescent="0.2">
      <c r="A16" s="15" t="s">
        <v>18</v>
      </c>
      <c r="B16" s="8"/>
      <c r="D16" s="9"/>
    </row>
    <row r="17" spans="1:5" ht="12" x14ac:dyDescent="0.2">
      <c r="A17" s="15" t="s">
        <v>19</v>
      </c>
      <c r="B17" s="8"/>
      <c r="D17" s="9"/>
    </row>
    <row r="18" spans="1:5" ht="12" x14ac:dyDescent="0.2">
      <c r="A18" s="15" t="s">
        <v>20</v>
      </c>
      <c r="B18" s="8"/>
      <c r="D18" s="9"/>
    </row>
    <row r="19" spans="1:5" ht="12" x14ac:dyDescent="0.2">
      <c r="A19" s="15" t="s">
        <v>21</v>
      </c>
      <c r="B19" s="8"/>
      <c r="D19" s="9"/>
    </row>
    <row r="20" spans="1:5" ht="12" x14ac:dyDescent="0.2">
      <c r="A20" s="15" t="s">
        <v>22</v>
      </c>
      <c r="B20" s="8"/>
      <c r="D20" s="9"/>
    </row>
    <row r="21" spans="1:5" ht="12" x14ac:dyDescent="0.2">
      <c r="A21" s="15" t="s">
        <v>23</v>
      </c>
      <c r="B21" s="8"/>
      <c r="E21" s="9"/>
    </row>
    <row r="22" spans="1:5" ht="12" x14ac:dyDescent="0.2">
      <c r="A22" s="15" t="s">
        <v>24</v>
      </c>
      <c r="B22" s="8"/>
      <c r="E22" s="9"/>
    </row>
    <row r="23" spans="1:5" ht="12" x14ac:dyDescent="0.2">
      <c r="A23" s="15" t="s">
        <v>25</v>
      </c>
      <c r="B23" s="12"/>
      <c r="E23" s="11"/>
    </row>
    <row r="24" spans="1:5" x14ac:dyDescent="0.2">
      <c r="A24" s="14"/>
      <c r="B24" s="13"/>
      <c r="D24" s="13"/>
      <c r="E24" s="13"/>
    </row>
    <row r="25" spans="1:5" x14ac:dyDescent="0.2">
      <c r="A25" s="10"/>
    </row>
    <row r="26" spans="1:5" x14ac:dyDescent="0.2">
      <c r="A26" s="10"/>
    </row>
    <row r="27" spans="1:5" x14ac:dyDescent="0.2">
      <c r="A27" s="10"/>
    </row>
    <row r="28" spans="1:5" x14ac:dyDescent="0.2">
      <c r="A28" s="10"/>
    </row>
    <row r="29" spans="1:5" x14ac:dyDescent="0.2">
      <c r="A29" s="10"/>
    </row>
    <row r="30" spans="1:5" x14ac:dyDescent="0.2">
      <c r="A30" s="10"/>
    </row>
    <row r="31" spans="1:5" x14ac:dyDescent="0.2">
      <c r="A31" s="10"/>
    </row>
    <row r="32" spans="1:5" x14ac:dyDescent="0.2">
      <c r="A32" s="1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63975786EB30C4EA7A65B97DC142E51" ma:contentTypeVersion="0" ma:contentTypeDescription="Crear nuevo documento." ma:contentTypeScope="" ma:versionID="43043afa9d20f6bcf2c3be188f69e90b">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2.xml><?xml version="1.0" encoding="utf-8"?>
<ds:datastoreItem xmlns:ds="http://schemas.openxmlformats.org/officeDocument/2006/customXml" ds:itemID="{BDF2C03A-FAFE-4FBB-9F24-298C907734CA}">
  <ds:schemaRefs>
    <ds:schemaRef ds:uri="http://schemas.microsoft.com/office/2006/metadata/properties"/>
    <ds:schemaRef ds:uri="http://purl.org/dc/dcmitype/"/>
    <ds:schemaRef ds:uri="http://www.w3.org/XML/1998/namespace"/>
    <ds:schemaRef ds:uri="http://purl.org/dc/elements/1.1/"/>
    <ds:schemaRef ds:uri="http://schemas.microsoft.com/office/infopath/2007/PartnerControls"/>
    <ds:schemaRef ds:uri="http://schemas.microsoft.com/office/2006/documentManagement/types"/>
    <ds:schemaRef ds:uri="http://purl.org/dc/terms/"/>
    <ds:schemaRef ds:uri="http://schemas.openxmlformats.org/package/2006/metadata/core-properties"/>
  </ds:schemaRefs>
</ds:datastoreItem>
</file>

<file path=customXml/itemProps3.xml><?xml version="1.0" encoding="utf-8"?>
<ds:datastoreItem xmlns:ds="http://schemas.openxmlformats.org/officeDocument/2006/customXml" ds:itemID="{73FE7B4E-3502-42FA-A782-DC6EA4F72B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Marisol Muñoz Vega</cp:lastModifiedBy>
  <cp:lastPrinted>2017-03-30T22:24:32Z</cp:lastPrinted>
  <dcterms:created xsi:type="dcterms:W3CDTF">2014-10-22T05:35:08Z</dcterms:created>
  <dcterms:modified xsi:type="dcterms:W3CDTF">2020-07-29T15:54:14Z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0x010100B63975786EB30C4EA7A65B97DC142E51</vt:lpwstr>
  </property>
</Properties>
</file>