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490" windowHeight="739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1" i="5" l="1"/>
  <c r="G37" i="5"/>
  <c r="G33" i="5"/>
  <c r="G28" i="5"/>
  <c r="G23" i="5"/>
  <c r="G19" i="5"/>
  <c r="G15" i="5"/>
  <c r="I15" i="5" l="1"/>
  <c r="I33" i="5"/>
  <c r="I37" i="5"/>
  <c r="I41" i="5"/>
  <c r="I23" i="5" l="1"/>
  <c r="I28" i="5"/>
  <c r="I19" i="5"/>
  <c r="I8" i="5"/>
  <c r="I5" i="5" l="1"/>
  <c r="J43" i="5" l="1"/>
  <c r="J31" i="5"/>
  <c r="J30" i="5"/>
  <c r="J26" i="5"/>
  <c r="J17" i="5"/>
  <c r="J13" i="5"/>
  <c r="J12" i="5"/>
  <c r="J11" i="5"/>
  <c r="J10" i="5"/>
  <c r="H33" i="5" l="1"/>
  <c r="H23" i="5"/>
  <c r="H41" i="5"/>
  <c r="J25" i="5"/>
  <c r="J35" i="5"/>
  <c r="J21" i="5"/>
  <c r="J39" i="5"/>
  <c r="J38" i="5"/>
  <c r="H28" i="5" l="1"/>
  <c r="H37" i="5"/>
  <c r="H15" i="5"/>
  <c r="J37" i="5"/>
  <c r="H19" i="5"/>
  <c r="J34" i="5"/>
  <c r="J33" i="5" s="1"/>
  <c r="J24" i="5"/>
  <c r="J23" i="5" s="1"/>
  <c r="J20" i="5"/>
  <c r="J19" i="5" s="1"/>
  <c r="J16" i="5"/>
  <c r="J15" i="5" s="1"/>
  <c r="J29" i="5"/>
  <c r="J28" i="5" s="1"/>
  <c r="H8" i="5" l="1"/>
  <c r="H5" i="5" s="1"/>
  <c r="J42" i="5"/>
  <c r="J41" i="5" s="1"/>
  <c r="J9" i="5"/>
  <c r="J8" i="5" s="1"/>
  <c r="J5" i="5" l="1"/>
  <c r="G8" i="5" l="1"/>
  <c r="G5" i="5" l="1"/>
</calcChain>
</file>

<file path=xl/sharedStrings.xml><?xml version="1.0" encoding="utf-8"?>
<sst xmlns="http://schemas.openxmlformats.org/spreadsheetml/2006/main" count="422" uniqueCount="204">
  <si>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</si>
  <si>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</si>
  <si>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</si>
  <si>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</si>
  <si>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</si>
  <si>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</si>
  <si>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</si>
  <si>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</si>
  <si>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</si>
  <si>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</si>
  <si>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</si>
  <si>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</si>
  <si>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</si>
  <si>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</si>
  <si>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</si>
  <si>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</si>
  <si>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</si>
  <si>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</si>
  <si>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</si>
  <si>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</si>
  <si>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</si>
  <si>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</si>
  <si>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</si>
  <si>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</si>
  <si>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</si>
  <si>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</si>
  <si>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</si>
  <si>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</si>
  <si>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</si>
  <si>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</si>
  <si>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</si>
  <si>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</si>
  <si>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</si>
  <si>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</si>
  <si>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</si>
  <si>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</si>
  <si>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</si>
  <si>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</si>
  <si>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</si>
  <si>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</si>
  <si>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</si>
  <si>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Modificado</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</si>
  <si>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</si>
  <si>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</si>
  <si>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</si>
  <si>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</si>
  <si>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</si>
  <si>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</si>
  <si>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</si>
  <si>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</si>
  <si>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</si>
  <si>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</si>
  <si>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</si>
  <si>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</si>
  <si>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</si>
  <si>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</si>
  <si>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</si>
  <si>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</si>
  <si>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</si>
  <si>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</si>
  <si>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</si>
  <si>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</si>
  <si>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</si>
  <si>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</si>
  <si>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</si>
  <si>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</si>
  <si>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</si>
  <si>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</si>
  <si>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</si>
  <si>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</si>
  <si>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</si>
  <si>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</si>
  <si>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</si>
  <si>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</si>
  <si>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</si>
  <si>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</si>
  <si>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</si>
  <si>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</si>
  <si>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</si>
  <si>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</si>
  <si>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</si>
  <si>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</si>
  <si>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</si>
  <si>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SISTEMA DE AGUA POTABLE</t>
  </si>
  <si>
    <t>2.2.3</t>
  </si>
  <si>
    <t>JUNTA DE AGUA POTABLE, DRENAJE, ALCANTARILLADO Y SANEAMIENTO DEL MUNICIPIO DE IRAPUATO, GTO.</t>
  </si>
  <si>
    <t>SI</t>
  </si>
  <si>
    <t xml:space="preserve">Contribuir a mejorar la calidad de vida de la Población del Municipio de Irapuato. </t>
  </si>
  <si>
    <t>Cobertura de los servicios de agua y drenaje en el municipio</t>
  </si>
  <si>
    <t>Promedio de la cobertura actual de los servicios de agua y drenaje en el municipio</t>
  </si>
  <si>
    <t>Calificación de la cobertura de los servicios del municipio de irapuato (Escala 0 a 1)</t>
  </si>
  <si>
    <t>nominal</t>
  </si>
  <si>
    <t xml:space="preserve">En el municipio de Irapuato se proporcionan los servicios de agua potable, drenaje, alcantarillado y saneamiento </t>
  </si>
  <si>
    <t>Nivel de Servicio de Agua Potable</t>
  </si>
  <si>
    <t>Promedio de las calificaciones de continuidad, presión, dotación y calidad en el servicio de agua potable</t>
  </si>
  <si>
    <t>Calificación por la prestación del  servicio de agua potable (Escala 0 a 1)</t>
  </si>
  <si>
    <t>Servicio de Agua Potable proporcionado</t>
  </si>
  <si>
    <t>Promedio de la sumatoria de C1A1, C1A2, C1A3, C1A4.</t>
  </si>
  <si>
    <t>Incrementar el horario de servicio en el municipio (Continuidad)</t>
  </si>
  <si>
    <t>Nivel de Servicio de Agua Potable por concepto de continuidad</t>
  </si>
  <si>
    <t>Sumatoria (calificación de continuidad por colonia * No de usuarios de agua potable) / no. de usuarios totales de agua potable del padrón</t>
  </si>
  <si>
    <t>Promedio de calificación de continuidad de servicio en las colonias que son administradas por organismo operador (Escala 0 a 1)</t>
  </si>
  <si>
    <t>Incrementar la Presión de servicio en el municipio (Presión)</t>
  </si>
  <si>
    <t>Nivel de Servicio de Agua Potable por concepto de presión</t>
  </si>
  <si>
    <t>Sumatoria (calificación de presión por colonia * No de usuarios de agua potable) / no. de usuarios totales de agua potable del padrón</t>
  </si>
  <si>
    <t>Promedio de calificación de presión de servicio en las colonias que son administradas por organismo operador (Escala 0 a 1)</t>
  </si>
  <si>
    <t>Incrementar la Calidad de servicio en el municipio Calidad</t>
  </si>
  <si>
    <t>Nivel de Servicio de Agua Potable por concepto de calidad</t>
  </si>
  <si>
    <t>Sumatoria (colonias con calidad que cumple al NOM * no. de usuarios de la colonia) /  no. de usuarios totales del padrón</t>
  </si>
  <si>
    <t>Promedio de calificación de calidad (NOM 127) de servicio en las colonias que son administradas por organismo operador (Escala 0 a 1)</t>
  </si>
  <si>
    <t>Disminuir la dotación de agua por habitante en el municipio</t>
  </si>
  <si>
    <t>Nivel de Servicio de Agua Potable por concepto de dotación</t>
  </si>
  <si>
    <t>168.42 /  dotación promedio del municipio</t>
  </si>
  <si>
    <t>Promedio de calificación de dotación de servicio con base a 168.42 lts/hab/día, en las colonias que son administradas por organismo operador (Escala 0 a 1)</t>
  </si>
  <si>
    <t>DRENAJE Y ALCANTARILLADO</t>
  </si>
  <si>
    <t>Servicio de Drenaje y Alcantarillado y Pluvial proporcionado</t>
  </si>
  <si>
    <t>Nivel de servicio de drenaje</t>
  </si>
  <si>
    <t xml:space="preserve">promedio de la sumatoria de C2A1, C2A2A y C2A3 </t>
  </si>
  <si>
    <t>Promedio de calificación por la prestación de drenaje sanitario, pluvial y riesgo. (Escala 0 a 1)</t>
  </si>
  <si>
    <t>Incrementar el nivel de servicio de Drenaje Sanitario</t>
  </si>
  <si>
    <t>Nivel de servicio de drenaje sanitario</t>
  </si>
  <si>
    <t>(suma de las calificación del nivel del servicio de drenaje sanitario de las colonias / número de colonias)</t>
  </si>
  <si>
    <t>Promedio de calificación de drenaje sanitario en las colonias que son administradas por organismo operador (Escala 0 a 1)</t>
  </si>
  <si>
    <t xml:space="preserve">SANEAMIENTO </t>
  </si>
  <si>
    <t>Servicio de Saneamiento de aguas residuales en la cabecera  proporcionado</t>
  </si>
  <si>
    <t>Volumen de agua residual saneada</t>
  </si>
  <si>
    <t>Volumen de agua saneado</t>
  </si>
  <si>
    <t>Volumen de agua saneado de acuerdo a la normativa aplicable</t>
  </si>
  <si>
    <t>Metros cúbicos m3</t>
  </si>
  <si>
    <t>Control de descargas de agua residual para dar cumplimiento a la NOM 001 SEMARNAT 1996 y al Reglamento de Uso de la Red de JAPAMI</t>
  </si>
  <si>
    <t>Predios muestreados con respecto a la calidad de su descarga en el municipio de Irapuato</t>
  </si>
  <si>
    <t>Descargas de predios no domésticos muestreados.</t>
  </si>
  <si>
    <t>PREDIOS</t>
  </si>
  <si>
    <t>RECURSO AGUA</t>
  </si>
  <si>
    <t xml:space="preserve">Uso del recurso agua racionalizado </t>
  </si>
  <si>
    <t>Extracción total</t>
  </si>
  <si>
    <t>Volumen de agua extraido para la prestación del servcio de agua potable</t>
  </si>
  <si>
    <t>Incremento de cobertura de Micromedición en la cabecera.</t>
  </si>
  <si>
    <t>Cobertura de Micromedición</t>
  </si>
  <si>
    <t>(usuarios de agua potable con servicio medido / no. total del padrón de usuarios con servicio de agua) *100</t>
  </si>
  <si>
    <t>Cobertura de usuarios del organismo operador que cuentan con micromedición.</t>
  </si>
  <si>
    <t>porcentaje</t>
  </si>
  <si>
    <t>Disminuir la
Dotación de agua por habitante por dia</t>
  </si>
  <si>
    <t>Dotación</t>
  </si>
  <si>
    <t>(extracción total /no. de usuarios de agua potable del padrón *4.31)*365</t>
  </si>
  <si>
    <t>Volumen de agua extraída diariamente para abastecimiento del servicio de agua</t>
  </si>
  <si>
    <t>lts/hab/día</t>
  </si>
  <si>
    <t>COBERTURA DE LOS SERVICIOS</t>
  </si>
  <si>
    <t>Incremento de las Coberturas de Servicios de agua y drenaje en el Municipio realizados.</t>
  </si>
  <si>
    <t xml:space="preserve">promedio de la sumatoria de C5A1 y C5A2 </t>
  </si>
  <si>
    <t>Promedio de cobertura de agua potable y drenaje en el municipio de irapuato.</t>
  </si>
  <si>
    <t>Incremento de la Cobertura Municipal  en el servicio de Agua Potable</t>
  </si>
  <si>
    <t>Cobertura de los servicios de agua potable en el municipio</t>
  </si>
  <si>
    <t>(Viviendas totales en el Municipio que cuentan con el servicio de agua potable dentro de la vivienda / viviendas totales en el municipio)</t>
  </si>
  <si>
    <t>Cobertura de servicio de agua potable en el municipio de Irapuato.</t>
  </si>
  <si>
    <t>Incremento de la Cobertura Municipal  en el servicio de Drenaje Sanitario</t>
  </si>
  <si>
    <t>Cobertura de los servicios de drenaje sanitario en el municipio</t>
  </si>
  <si>
    <t>(Viviendas totales en el Municipio que cuentan con el servicio de drenaje sanitario dentro de la vivienda / viviendas totales en el municipio)</t>
  </si>
  <si>
    <t>Cobertura de servicio de drenaje sanitario en el municipio de Irapuato.</t>
  </si>
  <si>
    <t>RECURSOS FINANCIEROS</t>
  </si>
  <si>
    <t xml:space="preserve">Mayor incremento en los Recursos Financieros. </t>
  </si>
  <si>
    <t>Ingresos Propios</t>
  </si>
  <si>
    <t>Ingresos propios del organismo operador.</t>
  </si>
  <si>
    <t>Ingresos Propios (Monto recaudado por la prestación de los servicios (Fracc. I-IV)) (Millones de Pesos)</t>
  </si>
  <si>
    <t>Millones</t>
  </si>
  <si>
    <t>Incremento de los Ingresos Propios del Organismo.</t>
  </si>
  <si>
    <t>PLANEACIÓN Y ADMINISTRACIÓN</t>
  </si>
  <si>
    <t>Planeación y Administración del Gasto corriente.</t>
  </si>
  <si>
    <t>Gasto corriente respecto al gasto total</t>
  </si>
  <si>
    <t>(Gasto corriente / Gasto Total) * 100</t>
  </si>
  <si>
    <t>Porcentaje de monto ejercido en gasto corriente (operación) del organismo con respecto al gasto total.</t>
  </si>
  <si>
    <t>Administración permanente al Gasto Corriente</t>
  </si>
  <si>
    <t>Gasto corriente respecto a los ingresos propios</t>
  </si>
  <si>
    <t>(Gasto corriente / ingreso propio) *100</t>
  </si>
  <si>
    <t>Monto ejercido en gasto corriente (operación) del organismo con respecto a los ingresos propios.</t>
  </si>
  <si>
    <t>CAPITAL HUMANO</t>
  </si>
  <si>
    <t xml:space="preserve">Empleados por cada 1000 tomas  </t>
  </si>
  <si>
    <t>(no. total de empleados *1000) / no. de usuarios totales</t>
  </si>
  <si>
    <t>Total de empleados activos por cada mil tomas (empleados vs padrón total de usuarios)</t>
  </si>
  <si>
    <t>Empleados/1,000 tomas</t>
  </si>
  <si>
    <t>Empleados totales</t>
  </si>
  <si>
    <t>Empelados totales</t>
  </si>
  <si>
    <t>Plantilla activa</t>
  </si>
  <si>
    <t>Total de empleados activos en el organismo operador</t>
  </si>
  <si>
    <t>Empleados</t>
  </si>
  <si>
    <t>Bajo protesta de decir verdad declaramos que los Estados Financieros y sus notas, son razonablemente correctos y son responsabilidad del emisor.</t>
  </si>
  <si>
    <t>Firma</t>
  </si>
  <si>
    <t xml:space="preserve">                                                                     Firma</t>
  </si>
  <si>
    <t>Elaboró</t>
  </si>
  <si>
    <t>__________________________</t>
  </si>
  <si>
    <t>___________________________</t>
  </si>
  <si>
    <t>_______________________________</t>
  </si>
  <si>
    <t>Presidente del Consejo</t>
  </si>
  <si>
    <t>Tesorero del Consejo Directivo</t>
  </si>
  <si>
    <t>Coordinador de Desarrollo Institucional</t>
  </si>
  <si>
    <t>Pedro Alamilla Soto</t>
  </si>
  <si>
    <t>Felipe de Jesús Jaimes Ceballos</t>
  </si>
  <si>
    <t>Miguel Alanís Barroso</t>
  </si>
  <si>
    <t>Devengado</t>
  </si>
  <si>
    <t>Aprobado</t>
  </si>
  <si>
    <t>Ejercido</t>
  </si>
  <si>
    <t>Pagado</t>
  </si>
  <si>
    <t>JUNTA DE AGUA POTABLE, DRENAJE, ALCANTARILLADO Y SANEAMIENTO DEL MUNICIPIO DE IRAPUATO, GTO.
INDICADORES DE RESULTADOS
DEL 1 DE ENERO AL 30 DE SEPTIEMBRE DE 2021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</si>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</sst>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Red]\-&quot;$&quot;#,##0.00"/>
    <numFmt numFmtId="44" formatCode="_-&quot;$&quot;* #,##0.00_-;\-&quot;$&quot;* #,##0.00_-;_-&quot;$&quot;* &quot;-&quot;??_-;_-@_-"/>
    <numFmt numFmtId="43" formatCode="_-* #,##0.00_-;\-* #,##0.00_-;_-* &quot;-&quot;??_-;_-@_-"/>
    <numFmt numFmtId="164" formatCode="_-[$€-2]* #,##0.00_-;\-[$€-2]* #,##0.00_-;_-[$€-2]* &quot;-&quot;??_-"/>
    <numFmt numFmtId="165" formatCode="0.000"/>
    <numFmt numFmtId="166" formatCode="_-* #,##0_-;\-* #,##0_-;_-* &quot;-&quot;??_-;_-@_-"/>
    <numFmt numFmtId="167" formatCode="0.0000"/>
    <numFmt numFmtId="168" formatCode="_-&quot;$&quot;* #,##0_-;\-&quot;$&quot;* #,##0_-;_-&quot;$&quot;* &quot;-&quot;??_-;_-@_-"/>
  </numFmts>
  <fonts count="16"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color rgb="FF000000"/>
      <name val="Arial"/>
      <family val="2"/>
    </font>
    <font>
      <sz val="10"/>
      <color theme="1"/>
      <name val="Arial"/>
      <family val="2"/>
    </font>
    <font>
      <b/>
      <sz val="8"/>
      <color theme="3"/>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0">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cellStyleXfs>
  <cellXfs count="106">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NumberFormat="1"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0" fillId="0" borderId="2" xfId="0" applyFont="1" applyFill="1" applyBorder="1" applyAlignment="1" applyProtection="1">
      <alignment horizontal="center" vertical="center"/>
    </xf>
    <xf numFmtId="0" fontId="0" fillId="0" borderId="2" xfId="0" applyFont="1" applyFill="1" applyBorder="1" applyAlignment="1" applyProtection="1">
      <alignment horizontal="left" vertical="center"/>
      <protection locked="0"/>
    </xf>
    <xf numFmtId="0" fontId="0" fillId="0" borderId="2" xfId="0" applyFont="1" applyFill="1" applyBorder="1" applyAlignment="1">
      <alignment horizontal="center" vertical="center"/>
    </xf>
    <xf numFmtId="0" fontId="0" fillId="0" borderId="2" xfId="0" applyFont="1" applyFill="1" applyBorder="1" applyAlignment="1" applyProtection="1">
      <alignment horizontal="left" vertical="center" wrapText="1"/>
      <protection locked="0"/>
    </xf>
    <xf numFmtId="43" fontId="0" fillId="0" borderId="2" xfId="17" applyFont="1" applyFill="1" applyBorder="1" applyAlignment="1" applyProtection="1">
      <alignment horizontal="center" vertical="center"/>
      <protection locked="0"/>
    </xf>
    <xf numFmtId="0" fontId="0" fillId="0" borderId="2" xfId="0" applyFont="1" applyFill="1" applyBorder="1" applyAlignment="1" applyProtection="1">
      <alignment horizontal="justify" vertical="center" wrapText="1"/>
      <protection locked="0"/>
    </xf>
    <xf numFmtId="0" fontId="0" fillId="0" borderId="2" xfId="0" applyFont="1" applyFill="1" applyBorder="1" applyAlignment="1" applyProtection="1">
      <alignment vertical="center"/>
    </xf>
    <xf numFmtId="0" fontId="0" fillId="0" borderId="4" xfId="0" applyFont="1" applyFill="1" applyBorder="1" applyAlignment="1" applyProtection="1">
      <alignment horizontal="justify" vertical="center" wrapText="1"/>
      <protection locked="0"/>
    </xf>
    <xf numFmtId="0" fontId="13" fillId="0" borderId="2" xfId="0" applyFont="1" applyFill="1" applyBorder="1" applyAlignment="1">
      <alignment horizontal="justify" vertical="center" wrapText="1"/>
    </xf>
    <xf numFmtId="0" fontId="0" fillId="0" borderId="3"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10" fontId="10" fillId="0" borderId="2"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wrapText="1"/>
      <protection locked="0"/>
    </xf>
    <xf numFmtId="10" fontId="0" fillId="0" borderId="2" xfId="19" applyNumberFormat="1"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protection locked="0"/>
    </xf>
    <xf numFmtId="0" fontId="0" fillId="0" borderId="0" xfId="0" applyFont="1" applyFill="1" applyAlignment="1" applyProtection="1">
      <alignment vertical="center" wrapText="1"/>
      <protection locked="0"/>
    </xf>
    <xf numFmtId="0" fontId="0" fillId="0" borderId="2" xfId="0" applyFont="1" applyFill="1" applyBorder="1" applyAlignment="1" applyProtection="1">
      <alignment horizontal="center" wrapText="1"/>
    </xf>
    <xf numFmtId="0" fontId="0" fillId="0" borderId="2" xfId="0" applyFont="1" applyFill="1" applyBorder="1" applyAlignment="1" applyProtection="1">
      <alignment horizontal="justify" vertical="center"/>
      <protection locked="0"/>
    </xf>
    <xf numFmtId="0" fontId="0" fillId="0" borderId="4" xfId="0" applyFont="1" applyFill="1" applyBorder="1" applyAlignment="1" applyProtection="1">
      <alignment vertical="center" wrapText="1"/>
      <protection locked="0"/>
    </xf>
    <xf numFmtId="0" fontId="0" fillId="0" borderId="2" xfId="0" applyFont="1" applyFill="1" applyBorder="1" applyAlignment="1" applyProtection="1">
      <alignment vertical="center"/>
      <protection locked="0"/>
    </xf>
    <xf numFmtId="0" fontId="13" fillId="0" borderId="2" xfId="0" applyFont="1" applyFill="1" applyBorder="1" applyAlignment="1">
      <alignment vertical="center" wrapText="1"/>
    </xf>
    <xf numFmtId="43" fontId="0" fillId="0" borderId="2" xfId="17" applyFont="1" applyFill="1" applyBorder="1" applyAlignment="1" applyProtection="1">
      <alignment vertical="center"/>
      <protection locked="0"/>
    </xf>
    <xf numFmtId="3" fontId="10" fillId="0" borderId="2" xfId="0" applyNumberFormat="1" applyFont="1" applyFill="1" applyBorder="1" applyAlignment="1" applyProtection="1">
      <alignment horizontal="center" vertical="center"/>
      <protection locked="0"/>
    </xf>
    <xf numFmtId="2" fontId="0" fillId="0" borderId="3" xfId="19" applyNumberFormat="1" applyFont="1" applyFill="1" applyBorder="1" applyAlignment="1" applyProtection="1">
      <alignment horizontal="center" vertical="center"/>
      <protection locked="0"/>
    </xf>
    <xf numFmtId="2" fontId="10" fillId="0" borderId="2" xfId="0" applyNumberFormat="1" applyFont="1" applyFill="1" applyBorder="1" applyAlignment="1" applyProtection="1">
      <alignment horizontal="center" vertical="center"/>
      <protection locked="0"/>
    </xf>
    <xf numFmtId="9" fontId="0" fillId="0" borderId="3" xfId="19" applyFont="1" applyFill="1" applyBorder="1" applyAlignment="1" applyProtection="1">
      <alignment horizontal="center" vertical="center"/>
      <protection locked="0"/>
    </xf>
    <xf numFmtId="10" fontId="10" fillId="0" borderId="2" xfId="19" applyNumberFormat="1" applyFont="1" applyFill="1" applyBorder="1" applyAlignment="1" applyProtection="1">
      <alignment horizontal="center" vertical="center"/>
      <protection locked="0"/>
    </xf>
    <xf numFmtId="9" fontId="0" fillId="0" borderId="3" xfId="19" applyFont="1" applyFill="1" applyBorder="1" applyAlignment="1" applyProtection="1">
      <alignment horizontal="center" vertical="center" wrapText="1"/>
      <protection locked="0"/>
    </xf>
    <xf numFmtId="1" fontId="0" fillId="0" borderId="3" xfId="0" applyNumberFormat="1" applyFont="1" applyFill="1" applyBorder="1" applyAlignment="1" applyProtection="1">
      <alignment horizontal="center" vertical="center"/>
      <protection locked="0"/>
    </xf>
    <xf numFmtId="10" fontId="0" fillId="0" borderId="3" xfId="19" applyNumberFormat="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0" borderId="0" xfId="0" applyFont="1" applyAlignment="1" applyProtection="1">
      <alignment horizontal="center" wrapText="1"/>
      <protection locked="0"/>
    </xf>
    <xf numFmtId="0" fontId="0" fillId="0" borderId="0" xfId="0" applyFont="1" applyAlignment="1" applyProtection="1">
      <alignment horizontal="center" wrapText="1"/>
    </xf>
    <xf numFmtId="0" fontId="14" fillId="0" borderId="0" xfId="0" applyFont="1" applyProtection="1">
      <protection locked="0"/>
    </xf>
    <xf numFmtId="0" fontId="10" fillId="0" borderId="0" xfId="0" applyFont="1" applyProtection="1">
      <protection locked="0"/>
    </xf>
    <xf numFmtId="0" fontId="14" fillId="0" borderId="0" xfId="0" applyFont="1" applyAlignment="1" applyProtection="1">
      <alignment horizontal="center"/>
      <protection locked="0"/>
    </xf>
    <xf numFmtId="0" fontId="14" fillId="0" borderId="0" xfId="0" applyFont="1" applyAlignment="1" applyProtection="1">
      <alignment horizontal="right"/>
      <protection locked="0"/>
    </xf>
    <xf numFmtId="0" fontId="14" fillId="0" borderId="0" xfId="0" applyFont="1" applyAlignment="1" applyProtection="1">
      <alignment horizontal="left"/>
      <protection locked="0"/>
    </xf>
    <xf numFmtId="166" fontId="0" fillId="0" borderId="2" xfId="17" applyNumberFormat="1" applyFont="1" applyFill="1" applyBorder="1" applyAlignment="1" applyProtection="1">
      <alignment horizontal="center" vertical="center"/>
      <protection locked="0"/>
    </xf>
    <xf numFmtId="2" fontId="0" fillId="0" borderId="3" xfId="0" applyNumberFormat="1" applyFont="1" applyFill="1" applyBorder="1" applyAlignment="1" applyProtection="1">
      <alignment horizontal="center" vertical="center"/>
      <protection locked="0"/>
    </xf>
    <xf numFmtId="165" fontId="10" fillId="0" borderId="2"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vertical="center" wrapText="1"/>
    </xf>
    <xf numFmtId="0" fontId="15" fillId="0" borderId="2" xfId="0" applyFont="1" applyFill="1" applyBorder="1" applyAlignment="1" applyProtection="1">
      <alignment horizontal="center" vertical="center"/>
      <protection locked="0"/>
    </xf>
    <xf numFmtId="166" fontId="15" fillId="0" borderId="2" xfId="17" applyNumberFormat="1" applyFont="1" applyFill="1" applyBorder="1" applyAlignment="1" applyProtection="1">
      <alignment horizontal="center" vertical="center"/>
      <protection locked="0"/>
    </xf>
    <xf numFmtId="166" fontId="12" fillId="0" borderId="2" xfId="17" applyNumberFormat="1" applyFont="1" applyFill="1" applyBorder="1" applyAlignment="1" applyProtection="1">
      <alignment horizontal="center" vertical="center"/>
      <protection locked="0"/>
    </xf>
    <xf numFmtId="10" fontId="15" fillId="0" borderId="2" xfId="19" applyNumberFormat="1" applyFont="1" applyFill="1" applyBorder="1" applyAlignment="1" applyProtection="1">
      <alignment horizontal="center" vertical="center"/>
      <protection locked="0"/>
    </xf>
    <xf numFmtId="10" fontId="15" fillId="0" borderId="2" xfId="0" applyNumberFormat="1" applyFont="1" applyFill="1" applyBorder="1" applyAlignment="1" applyProtection="1">
      <alignment horizontal="center" vertical="center"/>
      <protection locked="0"/>
    </xf>
    <xf numFmtId="9" fontId="0" fillId="0" borderId="3" xfId="0" applyNumberFormat="1" applyFont="1" applyFill="1" applyBorder="1" applyAlignment="1" applyProtection="1">
      <alignment horizontal="center" vertical="center"/>
      <protection locked="0"/>
    </xf>
    <xf numFmtId="167" fontId="0" fillId="0" borderId="2" xfId="0" applyNumberFormat="1" applyFont="1" applyFill="1" applyBorder="1" applyAlignment="1" applyProtection="1">
      <alignment horizontal="center" vertical="center" wrapText="1"/>
      <protection locked="0"/>
    </xf>
    <xf numFmtId="2" fontId="15" fillId="0" borderId="2" xfId="0" applyNumberFormat="1" applyFont="1" applyFill="1" applyBorder="1" applyAlignment="1" applyProtection="1">
      <alignment horizontal="center" vertical="center"/>
      <protection locked="0"/>
    </xf>
    <xf numFmtId="43" fontId="10" fillId="0" borderId="2" xfId="17" applyNumberFormat="1" applyFont="1" applyFill="1" applyBorder="1" applyAlignment="1" applyProtection="1">
      <alignment horizontal="center" vertical="center"/>
      <protection locked="0"/>
    </xf>
    <xf numFmtId="168" fontId="0" fillId="0" borderId="3" xfId="18" applyNumberFormat="1" applyFont="1" applyFill="1" applyBorder="1" applyAlignment="1" applyProtection="1">
      <alignment horizontal="center" vertical="center"/>
      <protection locked="0"/>
    </xf>
    <xf numFmtId="8" fontId="0" fillId="0" borderId="3" xfId="18" applyNumberFormat="1" applyFont="1" applyFill="1" applyBorder="1" applyAlignment="1" applyProtection="1">
      <alignment horizontal="center" vertical="center"/>
      <protection locked="0"/>
    </xf>
    <xf numFmtId="8" fontId="15" fillId="0" borderId="2" xfId="18" applyNumberFormat="1" applyFont="1" applyFill="1" applyBorder="1" applyAlignment="1" applyProtection="1">
      <alignment horizontal="center" vertical="center"/>
      <protection locked="0"/>
    </xf>
    <xf numFmtId="8" fontId="0" fillId="0" borderId="2" xfId="18" applyNumberFormat="1" applyFont="1" applyFill="1" applyBorder="1" applyAlignment="1" applyProtection="1">
      <alignment horizontal="center" vertical="center" wrapText="1"/>
      <protection locked="0"/>
    </xf>
    <xf numFmtId="8" fontId="10" fillId="0" borderId="2" xfId="18" applyNumberFormat="1" applyFont="1" applyFill="1" applyBorder="1" applyAlignment="1" applyProtection="1">
      <alignment horizontal="center" vertical="center"/>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xf numFmtId="0" fontId="3" fillId="5" borderId="4" xfId="0" applyFont="1" applyFill="1" applyBorder="1" applyAlignment="1">
      <alignment horizontal="center"/>
    </xf>
    <xf numFmtId="0" fontId="3" fillId="5" borderId="5" xfId="0" applyFont="1" applyFill="1" applyBorder="1" applyAlignment="1">
      <alignment horizontal="center"/>
    </xf>
    <xf numFmtId="0" fontId="3" fillId="5" borderId="3" xfId="0" applyFont="1" applyFill="1" applyBorder="1" applyAlignment="1">
      <alignment horizontal="center"/>
    </xf>
    <xf numFmtId="0" fontId="3" fillId="6" borderId="4" xfId="8" applyFont="1" applyFill="1" applyBorder="1" applyAlignment="1" applyProtection="1">
      <alignment horizontal="center" vertical="center" wrapText="1"/>
      <protection locked="0"/>
    </xf>
    <xf numFmtId="0" fontId="3" fillId="6" borderId="5" xfId="8" applyFont="1" applyFill="1" applyBorder="1" applyAlignment="1" applyProtection="1">
      <alignment horizontal="center" vertical="center" wrapText="1"/>
      <protection locked="0"/>
    </xf>
    <xf numFmtId="0" fontId="3" fillId="6" borderId="3" xfId="8"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7" borderId="4" xfId="0" applyFont="1" applyFill="1" applyBorder="1" applyAlignment="1">
      <alignment horizontal="center" wrapText="1"/>
    </xf>
    <xf numFmtId="0" fontId="3" fillId="7" borderId="5" xfId="0" applyFont="1" applyFill="1" applyBorder="1" applyAlignment="1">
      <alignment horizontal="center" wrapText="1"/>
    </xf>
    <xf numFmtId="0" fontId="3" fillId="7" borderId="3" xfId="0" applyFont="1" applyFill="1" applyBorder="1" applyAlignment="1">
      <alignment horizontal="center" wrapText="1"/>
    </xf>
    <xf numFmtId="0" fontId="3" fillId="9" borderId="4" xfId="16" applyFont="1" applyFill="1" applyBorder="1" applyAlignment="1">
      <alignment horizontal="center" vertical="center" wrapText="1"/>
    </xf>
    <xf numFmtId="0" fontId="3" fillId="9" borderId="5" xfId="16" applyFont="1" applyFill="1" applyBorder="1" applyAlignment="1">
      <alignment horizontal="center" vertical="center" wrapText="1"/>
    </xf>
  </cellXfs>
  <cellStyles count="20">
    <cellStyle name="Euro" xfId="1"/>
    <cellStyle name="Millares" xfId="17" builtinId="3"/>
    <cellStyle name="Millares 2" xfId="2"/>
    <cellStyle name="Millares 2 2" xfId="3"/>
    <cellStyle name="Millares 2 3" xfId="4"/>
    <cellStyle name="Millares 3" xfId="5"/>
    <cellStyle name="Moneda" xfId="18"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9"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workbookViewId="0">
      <selection activeCell="A4" sqref="A4"/>
    </sheetView>
  </sheetViews>
  <sheetFormatPr baseColWidth="10" defaultRowHeight="11.25" x14ac:dyDescent="0.2"/>
  <cols>
    <col min="1" max="1" width="18.33203125" style="3" customWidth="1"/>
    <col min="2" max="2" width="16" style="2" customWidth="1"/>
    <col min="3" max="3" width="38.6640625" style="2" customWidth="1"/>
    <col min="4" max="4" width="19.6640625" style="2" customWidth="1"/>
    <col min="5" max="5" width="74" style="2" customWidth="1"/>
    <col min="6" max="12" width="17" style="2" customWidth="1"/>
    <col min="13" max="13" width="44.1640625" style="2" customWidth="1"/>
    <col min="14" max="14" width="44" style="2" customWidth="1"/>
    <col min="15" max="15" width="14.1640625" style="2" customWidth="1"/>
    <col min="16" max="17" width="42.6640625" style="2" customWidth="1"/>
    <col min="18" max="18" width="14" style="2" bestFit="1" customWidth="1"/>
    <col min="19" max="19" width="12" style="2"/>
    <col min="20" max="20" width="13" style="2" bestFit="1" customWidth="1"/>
    <col min="21" max="21" width="12" style="2"/>
    <col min="22" max="22" width="14.33203125" style="2" customWidth="1"/>
    <col min="23" max="23" width="14.5" style="3" customWidth="1"/>
    <col min="24" max="16384" width="12" style="3"/>
  </cols>
  <sheetData>
    <row r="1" spans="1:23" s="1" customFormat="1" ht="60" customHeight="1" x14ac:dyDescent="0.2">
      <c r="A1" s="89" t="s">
        <v>202</v>
      </c>
      <c r="B1" s="90"/>
      <c r="C1" s="90"/>
      <c r="D1" s="90"/>
      <c r="E1" s="90"/>
      <c r="F1" s="90"/>
      <c r="G1" s="90"/>
      <c r="H1" s="90"/>
      <c r="I1" s="90"/>
      <c r="J1" s="90"/>
      <c r="K1" s="90"/>
      <c r="L1" s="90"/>
      <c r="M1" s="90"/>
      <c r="N1" s="90"/>
      <c r="O1" s="90"/>
      <c r="P1" s="90"/>
      <c r="Q1" s="90"/>
      <c r="R1" s="90"/>
      <c r="S1" s="90"/>
      <c r="T1" s="90"/>
      <c r="U1" s="90"/>
      <c r="V1" s="90"/>
      <c r="W1" s="91"/>
    </row>
    <row r="2" spans="1:23" s="1" customFormat="1" ht="11.25" customHeight="1" x14ac:dyDescent="0.2">
      <c r="A2" s="92" t="s">
        <v>70</v>
      </c>
      <c r="B2" s="93"/>
      <c r="C2" s="93"/>
      <c r="D2" s="93"/>
      <c r="E2" s="94"/>
      <c r="F2" s="95" t="s">
        <v>2</v>
      </c>
      <c r="G2" s="96"/>
      <c r="H2" s="96"/>
      <c r="I2" s="96"/>
      <c r="J2" s="97"/>
      <c r="K2" s="98" t="s">
        <v>68</v>
      </c>
      <c r="L2" s="99"/>
      <c r="M2" s="100"/>
      <c r="N2" s="101" t="s">
        <v>69</v>
      </c>
      <c r="O2" s="102"/>
      <c r="P2" s="102"/>
      <c r="Q2" s="102"/>
      <c r="R2" s="102"/>
      <c r="S2" s="102"/>
      <c r="T2" s="103"/>
      <c r="U2" s="104" t="s">
        <v>51</v>
      </c>
      <c r="V2" s="105"/>
      <c r="W2" s="105"/>
    </row>
    <row r="3" spans="1:23" s="1" customFormat="1" ht="69" customHeight="1" x14ac:dyDescent="0.2">
      <c r="A3" s="24" t="s">
        <v>46</v>
      </c>
      <c r="B3" s="24" t="s">
        <v>45</v>
      </c>
      <c r="C3" s="24" t="s">
        <v>44</v>
      </c>
      <c r="D3" s="24" t="s">
        <v>43</v>
      </c>
      <c r="E3" s="24" t="s">
        <v>42</v>
      </c>
      <c r="F3" s="25" t="s">
        <v>199</v>
      </c>
      <c r="G3" s="25" t="s">
        <v>41</v>
      </c>
      <c r="H3" s="25" t="s">
        <v>198</v>
      </c>
      <c r="I3" s="26" t="s">
        <v>200</v>
      </c>
      <c r="J3" s="26" t="s">
        <v>201</v>
      </c>
      <c r="K3" s="27" t="s">
        <v>40</v>
      </c>
      <c r="L3" s="27" t="s">
        <v>39</v>
      </c>
      <c r="M3" s="27" t="s">
        <v>26</v>
      </c>
      <c r="N3" s="28" t="s">
        <v>38</v>
      </c>
      <c r="O3" s="28" t="s">
        <v>37</v>
      </c>
      <c r="P3" s="28" t="s">
        <v>36</v>
      </c>
      <c r="Q3" s="28" t="s">
        <v>81</v>
      </c>
      <c r="R3" s="28" t="s">
        <v>35</v>
      </c>
      <c r="S3" s="28" t="s">
        <v>34</v>
      </c>
      <c r="T3" s="28" t="s">
        <v>33</v>
      </c>
      <c r="U3" s="29" t="s">
        <v>50</v>
      </c>
      <c r="V3" s="30" t="s">
        <v>31</v>
      </c>
      <c r="W3" s="30" t="s">
        <v>67</v>
      </c>
    </row>
    <row r="4" spans="1:23" s="1" customFormat="1" ht="15" customHeight="1" x14ac:dyDescent="0.2">
      <c r="A4" s="16">
        <v>1</v>
      </c>
      <c r="B4" s="17">
        <v>2</v>
      </c>
      <c r="C4" s="16">
        <v>3</v>
      </c>
      <c r="D4" s="21">
        <v>4</v>
      </c>
      <c r="E4" s="16">
        <v>5</v>
      </c>
      <c r="F4" s="22">
        <v>6</v>
      </c>
      <c r="G4" s="22">
        <v>7</v>
      </c>
      <c r="H4" s="22">
        <v>8</v>
      </c>
      <c r="I4" s="23">
        <v>9</v>
      </c>
      <c r="J4" s="23">
        <v>10</v>
      </c>
      <c r="K4" s="18">
        <v>11</v>
      </c>
      <c r="L4" s="18">
        <v>12</v>
      </c>
      <c r="M4" s="18">
        <v>13</v>
      </c>
      <c r="N4" s="19">
        <v>14</v>
      </c>
      <c r="O4" s="19">
        <v>15</v>
      </c>
      <c r="P4" s="19">
        <v>16</v>
      </c>
      <c r="Q4" s="19">
        <v>17</v>
      </c>
      <c r="R4" s="19">
        <v>18</v>
      </c>
      <c r="S4" s="19">
        <v>19</v>
      </c>
      <c r="T4" s="19">
        <v>20</v>
      </c>
      <c r="U4" s="31">
        <v>21</v>
      </c>
      <c r="V4" s="31">
        <v>22</v>
      </c>
      <c r="W4" s="31">
        <v>23</v>
      </c>
    </row>
    <row r="5" spans="1:23" ht="22.5" customHeight="1" x14ac:dyDescent="0.2">
      <c r="A5" s="32" t="s">
        <v>82</v>
      </c>
      <c r="B5" s="33"/>
      <c r="C5" s="33" t="s">
        <v>83</v>
      </c>
      <c r="D5" s="34" t="s">
        <v>84</v>
      </c>
      <c r="E5" s="35" t="s">
        <v>85</v>
      </c>
      <c r="F5" s="36">
        <v>490291587.08274305</v>
      </c>
      <c r="G5" s="36">
        <f>G8+G15+G19+G23+G28+G33+G37+G41</f>
        <v>1099380910.9527431</v>
      </c>
      <c r="H5" s="36">
        <f>H8+H15+H19+H23+H28+H33+H37+H41</f>
        <v>433525061.25999999</v>
      </c>
      <c r="I5" s="36">
        <f>I8+I15+I19+I23+I28+I33+I37+I41</f>
        <v>433525061.25999999</v>
      </c>
      <c r="J5" s="36">
        <f>J8+J15+J19+J23+J28+J33+J37+J41</f>
        <v>433525061.25999999</v>
      </c>
      <c r="K5" s="32" t="s">
        <v>86</v>
      </c>
      <c r="L5" s="32" t="s">
        <v>27</v>
      </c>
      <c r="M5" s="37" t="s">
        <v>87</v>
      </c>
      <c r="N5" s="38" t="s">
        <v>88</v>
      </c>
      <c r="O5" s="32" t="s">
        <v>27</v>
      </c>
      <c r="P5" s="39" t="s">
        <v>89</v>
      </c>
      <c r="Q5" s="40" t="s">
        <v>90</v>
      </c>
      <c r="R5" s="80" t="s">
        <v>203</v>
      </c>
      <c r="S5" s="42">
        <v>0</v>
      </c>
      <c r="T5" s="43">
        <v>0.98939999999999995</v>
      </c>
      <c r="U5" s="80">
        <v>1</v>
      </c>
      <c r="V5" s="45">
        <v>0.98939999999999995</v>
      </c>
      <c r="W5" s="46" t="s">
        <v>91</v>
      </c>
    </row>
    <row r="6" spans="1:23" ht="22.5" customHeight="1" x14ac:dyDescent="0.2">
      <c r="A6" s="32" t="s">
        <v>82</v>
      </c>
      <c r="B6" s="33"/>
      <c r="C6" s="33" t="s">
        <v>83</v>
      </c>
      <c r="D6" s="34" t="s">
        <v>84</v>
      </c>
      <c r="E6" s="35" t="s">
        <v>85</v>
      </c>
      <c r="F6" s="36"/>
      <c r="G6" s="36"/>
      <c r="H6" s="36"/>
      <c r="I6" s="36"/>
      <c r="J6" s="36"/>
      <c r="K6" s="32" t="s">
        <v>86</v>
      </c>
      <c r="L6" s="32" t="s">
        <v>28</v>
      </c>
      <c r="M6" s="37" t="s">
        <v>92</v>
      </c>
      <c r="N6" s="38" t="s">
        <v>93</v>
      </c>
      <c r="O6" s="32" t="s">
        <v>28</v>
      </c>
      <c r="P6" s="39" t="s">
        <v>94</v>
      </c>
      <c r="Q6" s="40" t="s">
        <v>95</v>
      </c>
      <c r="R6" s="72">
        <v>0.78</v>
      </c>
      <c r="S6" s="42">
        <v>0</v>
      </c>
      <c r="T6" s="57">
        <v>0.70020000000000004</v>
      </c>
      <c r="U6" s="72">
        <v>0.78</v>
      </c>
      <c r="V6" s="81">
        <v>0.70020000000000004</v>
      </c>
      <c r="W6" s="46" t="s">
        <v>91</v>
      </c>
    </row>
    <row r="7" spans="1:23" ht="22.5" customHeight="1" x14ac:dyDescent="0.2">
      <c r="A7" s="32"/>
      <c r="B7" s="33"/>
      <c r="C7" s="33"/>
      <c r="D7" s="34"/>
      <c r="E7" s="35"/>
      <c r="F7" s="36"/>
      <c r="G7" s="36"/>
      <c r="H7" s="36"/>
      <c r="I7" s="36"/>
      <c r="J7" s="36"/>
      <c r="K7" s="32"/>
      <c r="L7" s="32"/>
      <c r="M7" s="37"/>
      <c r="N7" s="38"/>
      <c r="O7" s="32"/>
      <c r="P7" s="48"/>
      <c r="Q7" s="40"/>
      <c r="R7" s="41"/>
      <c r="S7" s="42"/>
      <c r="T7" s="73"/>
      <c r="U7" s="41"/>
      <c r="V7" s="44"/>
      <c r="W7" s="49"/>
    </row>
    <row r="8" spans="1:23" ht="22.5" customHeight="1" x14ac:dyDescent="0.2">
      <c r="A8" s="32" t="s">
        <v>82</v>
      </c>
      <c r="B8" s="33"/>
      <c r="C8" s="33" t="s">
        <v>83</v>
      </c>
      <c r="D8" s="34" t="s">
        <v>84</v>
      </c>
      <c r="E8" s="35" t="s">
        <v>85</v>
      </c>
      <c r="F8" s="36">
        <v>169315026.97565711</v>
      </c>
      <c r="G8" s="36">
        <f>SUM(G9:G13)</f>
        <v>346045477.68567663</v>
      </c>
      <c r="H8" s="36">
        <f t="shared" ref="H8:I8" si="0">SUM(H9:H13)</f>
        <v>138534183.90818182</v>
      </c>
      <c r="I8" s="36">
        <f t="shared" si="0"/>
        <v>138534183.90818182</v>
      </c>
      <c r="J8" s="36">
        <f t="shared" ref="J8" si="1">SUM(J9:J13)</f>
        <v>138534183.90818182</v>
      </c>
      <c r="K8" s="32" t="s">
        <v>86</v>
      </c>
      <c r="L8" s="32" t="s">
        <v>29</v>
      </c>
      <c r="M8" s="37" t="s">
        <v>96</v>
      </c>
      <c r="N8" s="38" t="s">
        <v>93</v>
      </c>
      <c r="O8" s="32" t="s">
        <v>29</v>
      </c>
      <c r="P8" s="39" t="s">
        <v>97</v>
      </c>
      <c r="Q8" s="40" t="s">
        <v>95</v>
      </c>
      <c r="R8" s="72">
        <v>0.78</v>
      </c>
      <c r="S8" s="42">
        <v>0</v>
      </c>
      <c r="T8" s="57">
        <v>0.70020000000000004</v>
      </c>
      <c r="U8" s="72">
        <v>0.78</v>
      </c>
      <c r="V8" s="81">
        <v>0.70020000000000004</v>
      </c>
      <c r="W8" s="46" t="s">
        <v>91</v>
      </c>
    </row>
    <row r="9" spans="1:23" ht="22.5" customHeight="1" x14ac:dyDescent="0.2">
      <c r="A9" s="32" t="s">
        <v>82</v>
      </c>
      <c r="B9" s="33"/>
      <c r="C9" s="33" t="s">
        <v>83</v>
      </c>
      <c r="D9" s="34" t="s">
        <v>84</v>
      </c>
      <c r="E9" s="35" t="s">
        <v>85</v>
      </c>
      <c r="F9" s="36">
        <v>23457690.067381497</v>
      </c>
      <c r="G9" s="36">
        <v>23341275.063686695</v>
      </c>
      <c r="H9" s="36">
        <v>14846177.102824671</v>
      </c>
      <c r="I9" s="36">
        <v>14846177.102824671</v>
      </c>
      <c r="J9" s="36">
        <f>I9</f>
        <v>14846177.102824671</v>
      </c>
      <c r="K9" s="32"/>
      <c r="L9" s="32"/>
      <c r="M9" s="37"/>
      <c r="N9" s="38"/>
      <c r="O9" s="32"/>
      <c r="P9" s="48"/>
      <c r="Q9" s="40"/>
      <c r="R9" s="41"/>
      <c r="S9" s="42"/>
      <c r="T9" s="47"/>
      <c r="U9" s="41"/>
      <c r="V9" s="44"/>
      <c r="W9" s="49"/>
    </row>
    <row r="10" spans="1:23" ht="22.5" customHeight="1" x14ac:dyDescent="0.2">
      <c r="A10" s="32" t="s">
        <v>82</v>
      </c>
      <c r="B10" s="33"/>
      <c r="C10" s="33" t="s">
        <v>83</v>
      </c>
      <c r="D10" s="34" t="s">
        <v>84</v>
      </c>
      <c r="E10" s="35" t="s">
        <v>85</v>
      </c>
      <c r="F10" s="36">
        <v>36655124.214568906</v>
      </c>
      <c r="G10" s="36">
        <v>80875342.62049748</v>
      </c>
      <c r="H10" s="36">
        <v>31120765.320714291</v>
      </c>
      <c r="I10" s="36">
        <v>31120765.320714291</v>
      </c>
      <c r="J10" s="36">
        <f t="shared" ref="J10:J13" si="2">I10</f>
        <v>31120765.320714291</v>
      </c>
      <c r="K10" s="32" t="s">
        <v>86</v>
      </c>
      <c r="L10" s="32" t="s">
        <v>30</v>
      </c>
      <c r="M10" s="37" t="s">
        <v>98</v>
      </c>
      <c r="N10" s="74" t="s">
        <v>99</v>
      </c>
      <c r="O10" s="32" t="s">
        <v>30</v>
      </c>
      <c r="P10" s="39" t="s">
        <v>100</v>
      </c>
      <c r="Q10" s="40" t="s">
        <v>101</v>
      </c>
      <c r="R10" s="41">
        <v>0.66</v>
      </c>
      <c r="S10" s="42">
        <v>0</v>
      </c>
      <c r="T10" s="82">
        <v>0.46100000000000002</v>
      </c>
      <c r="U10" s="41">
        <v>0.66</v>
      </c>
      <c r="V10" s="44">
        <v>0.46100000000000002</v>
      </c>
      <c r="W10" s="46" t="s">
        <v>91</v>
      </c>
    </row>
    <row r="11" spans="1:23" ht="22.5" customHeight="1" x14ac:dyDescent="0.2">
      <c r="A11" s="32" t="s">
        <v>82</v>
      </c>
      <c r="B11" s="33"/>
      <c r="C11" s="33" t="s">
        <v>83</v>
      </c>
      <c r="D11" s="34" t="s">
        <v>84</v>
      </c>
      <c r="E11" s="35" t="s">
        <v>85</v>
      </c>
      <c r="F11" s="36">
        <v>36142124.214568906</v>
      </c>
      <c r="G11" s="36">
        <v>80260292.62049748</v>
      </c>
      <c r="H11" s="36">
        <v>30666807.425714288</v>
      </c>
      <c r="I11" s="36">
        <v>30666807.425714288</v>
      </c>
      <c r="J11" s="36">
        <f t="shared" si="2"/>
        <v>30666807.425714288</v>
      </c>
      <c r="K11" s="32" t="s">
        <v>86</v>
      </c>
      <c r="L11" s="32" t="s">
        <v>30</v>
      </c>
      <c r="M11" s="37" t="s">
        <v>102</v>
      </c>
      <c r="N11" s="74" t="s">
        <v>103</v>
      </c>
      <c r="O11" s="32" t="s">
        <v>30</v>
      </c>
      <c r="P11" s="39" t="s">
        <v>104</v>
      </c>
      <c r="Q11" s="40" t="s">
        <v>105</v>
      </c>
      <c r="R11" s="41">
        <v>0.77</v>
      </c>
      <c r="S11" s="42">
        <v>0</v>
      </c>
      <c r="T11" s="82">
        <v>0.71089999999999998</v>
      </c>
      <c r="U11" s="41">
        <v>0.77</v>
      </c>
      <c r="V11" s="44">
        <v>0.71089999999999998</v>
      </c>
      <c r="W11" s="46" t="s">
        <v>91</v>
      </c>
    </row>
    <row r="12" spans="1:23" ht="22.5" customHeight="1" x14ac:dyDescent="0.2">
      <c r="A12" s="32" t="s">
        <v>82</v>
      </c>
      <c r="B12" s="33"/>
      <c r="C12" s="33" t="s">
        <v>83</v>
      </c>
      <c r="D12" s="34" t="s">
        <v>84</v>
      </c>
      <c r="E12" s="35" t="s">
        <v>85</v>
      </c>
      <c r="F12" s="36">
        <v>36917964.264568895</v>
      </c>
      <c r="G12" s="36">
        <v>81308274.760497496</v>
      </c>
      <c r="H12" s="36">
        <v>31233626.633214284</v>
      </c>
      <c r="I12" s="36">
        <v>31233626.633214284</v>
      </c>
      <c r="J12" s="36">
        <f t="shared" si="2"/>
        <v>31233626.633214284</v>
      </c>
      <c r="K12" s="32" t="s">
        <v>86</v>
      </c>
      <c r="L12" s="32" t="s">
        <v>30</v>
      </c>
      <c r="M12" s="37" t="s">
        <v>106</v>
      </c>
      <c r="N12" s="74" t="s">
        <v>107</v>
      </c>
      <c r="O12" s="32" t="s">
        <v>30</v>
      </c>
      <c r="P12" s="39" t="s">
        <v>108</v>
      </c>
      <c r="Q12" s="40" t="s">
        <v>109</v>
      </c>
      <c r="R12" s="41">
        <v>0.68</v>
      </c>
      <c r="S12" s="42">
        <v>0</v>
      </c>
      <c r="T12" s="82">
        <v>0.65310000000000001</v>
      </c>
      <c r="U12" s="41">
        <v>0.68</v>
      </c>
      <c r="V12" s="44">
        <v>0.65310000000000001</v>
      </c>
      <c r="W12" s="46" t="s">
        <v>91</v>
      </c>
    </row>
    <row r="13" spans="1:23" ht="22.5" customHeight="1" x14ac:dyDescent="0.2">
      <c r="A13" s="32" t="s">
        <v>82</v>
      </c>
      <c r="B13" s="33"/>
      <c r="C13" s="33" t="s">
        <v>83</v>
      </c>
      <c r="D13" s="34" t="s">
        <v>84</v>
      </c>
      <c r="E13" s="35" t="s">
        <v>85</v>
      </c>
      <c r="F13" s="36">
        <v>36142124.214568906</v>
      </c>
      <c r="G13" s="36">
        <v>80260292.62049748</v>
      </c>
      <c r="H13" s="36">
        <v>30666807.425714288</v>
      </c>
      <c r="I13" s="36">
        <v>30666807.425714288</v>
      </c>
      <c r="J13" s="36">
        <f t="shared" si="2"/>
        <v>30666807.425714288</v>
      </c>
      <c r="K13" s="32" t="s">
        <v>86</v>
      </c>
      <c r="L13" s="32" t="s">
        <v>30</v>
      </c>
      <c r="M13" s="37" t="s">
        <v>110</v>
      </c>
      <c r="N13" s="74" t="s">
        <v>111</v>
      </c>
      <c r="O13" s="32" t="s">
        <v>30</v>
      </c>
      <c r="P13" s="39" t="s">
        <v>112</v>
      </c>
      <c r="Q13" s="40" t="s">
        <v>113</v>
      </c>
      <c r="R13" s="72">
        <v>1</v>
      </c>
      <c r="S13" s="42">
        <v>0</v>
      </c>
      <c r="T13" s="82">
        <v>0.9758</v>
      </c>
      <c r="U13" s="72">
        <v>1</v>
      </c>
      <c r="V13" s="81">
        <v>0.9758</v>
      </c>
      <c r="W13" s="46" t="s">
        <v>91</v>
      </c>
    </row>
    <row r="14" spans="1:23" ht="22.5" customHeight="1" x14ac:dyDescent="0.2">
      <c r="A14" s="32"/>
      <c r="B14" s="33"/>
      <c r="C14" s="33"/>
      <c r="D14" s="34"/>
      <c r="E14" s="35"/>
      <c r="F14" s="36"/>
      <c r="G14" s="36"/>
      <c r="H14" s="36"/>
      <c r="I14" s="36"/>
      <c r="J14" s="36"/>
      <c r="K14" s="32"/>
      <c r="L14" s="32"/>
      <c r="M14" s="37"/>
      <c r="N14" s="38"/>
      <c r="O14" s="32"/>
      <c r="P14" s="39"/>
      <c r="Q14" s="40"/>
      <c r="R14" s="41"/>
      <c r="S14" s="42"/>
      <c r="T14" s="47"/>
      <c r="U14" s="41"/>
      <c r="V14" s="44"/>
      <c r="W14" s="49"/>
    </row>
    <row r="15" spans="1:23" ht="22.5" customHeight="1" x14ac:dyDescent="0.2">
      <c r="A15" s="32" t="s">
        <v>82</v>
      </c>
      <c r="B15" s="33"/>
      <c r="C15" s="33" t="s">
        <v>114</v>
      </c>
      <c r="D15" s="34" t="s">
        <v>84</v>
      </c>
      <c r="E15" s="35" t="s">
        <v>85</v>
      </c>
      <c r="F15" s="36">
        <v>57062557.294015676</v>
      </c>
      <c r="G15" s="36">
        <f>SUM(G16:G17)</f>
        <v>103352243.83414556</v>
      </c>
      <c r="H15" s="36">
        <f>SUM(H16:H17)</f>
        <v>44480114.74454546</v>
      </c>
      <c r="I15" s="36">
        <f>SUM(I16:I17)</f>
        <v>44480114.74454546</v>
      </c>
      <c r="J15" s="36">
        <f>SUM(J16:J17)</f>
        <v>44480114.74454546</v>
      </c>
      <c r="K15" s="32" t="s">
        <v>86</v>
      </c>
      <c r="L15" s="32" t="s">
        <v>29</v>
      </c>
      <c r="M15" s="37" t="s">
        <v>115</v>
      </c>
      <c r="N15" s="38" t="s">
        <v>116</v>
      </c>
      <c r="O15" s="32" t="s">
        <v>29</v>
      </c>
      <c r="P15" s="39" t="s">
        <v>117</v>
      </c>
      <c r="Q15" s="40" t="s">
        <v>118</v>
      </c>
      <c r="R15" s="41">
        <v>0.97</v>
      </c>
      <c r="S15" s="42">
        <v>0</v>
      </c>
      <c r="T15" s="57">
        <v>0.92720000000000002</v>
      </c>
      <c r="U15" s="41">
        <v>0.97</v>
      </c>
      <c r="V15" s="81">
        <v>0.92720000000000002</v>
      </c>
      <c r="W15" s="46" t="s">
        <v>91</v>
      </c>
    </row>
    <row r="16" spans="1:23" ht="22.5" customHeight="1" x14ac:dyDescent="0.2">
      <c r="A16" s="32" t="s">
        <v>82</v>
      </c>
      <c r="B16" s="33"/>
      <c r="C16" s="33" t="s">
        <v>114</v>
      </c>
      <c r="D16" s="34" t="s">
        <v>84</v>
      </c>
      <c r="E16" s="35" t="s">
        <v>85</v>
      </c>
      <c r="F16" s="36">
        <v>19086798.196709957</v>
      </c>
      <c r="G16" s="36">
        <v>19004153.53541125</v>
      </c>
      <c r="H16" s="36">
        <v>12122399.718831168</v>
      </c>
      <c r="I16" s="36">
        <v>12122399.718831168</v>
      </c>
      <c r="J16" s="36">
        <f t="shared" ref="J16:J17" si="3">I16</f>
        <v>12122399.718831168</v>
      </c>
      <c r="K16" s="32"/>
      <c r="L16" s="32"/>
      <c r="M16" s="37"/>
      <c r="N16" s="38"/>
      <c r="O16" s="32"/>
      <c r="P16" s="48"/>
      <c r="Q16" s="40"/>
      <c r="R16" s="41"/>
      <c r="S16" s="42"/>
      <c r="T16" s="47"/>
      <c r="U16" s="41"/>
      <c r="V16" s="44"/>
      <c r="W16" s="49"/>
    </row>
    <row r="17" spans="1:23" ht="22.5" customHeight="1" x14ac:dyDescent="0.2">
      <c r="A17" s="32" t="s">
        <v>82</v>
      </c>
      <c r="B17" s="33"/>
      <c r="C17" s="33" t="s">
        <v>114</v>
      </c>
      <c r="D17" s="34" t="s">
        <v>84</v>
      </c>
      <c r="E17" s="35" t="s">
        <v>85</v>
      </c>
      <c r="F17" s="36">
        <v>37975759.097305723</v>
      </c>
      <c r="G17" s="36">
        <v>84348090.298734307</v>
      </c>
      <c r="H17" s="36">
        <v>32357715.025714293</v>
      </c>
      <c r="I17" s="36">
        <v>32357715.025714293</v>
      </c>
      <c r="J17" s="36">
        <f t="shared" si="3"/>
        <v>32357715.025714293</v>
      </c>
      <c r="K17" s="32" t="s">
        <v>86</v>
      </c>
      <c r="L17" s="32" t="s">
        <v>30</v>
      </c>
      <c r="M17" s="50" t="s">
        <v>119</v>
      </c>
      <c r="N17" s="38" t="s">
        <v>120</v>
      </c>
      <c r="O17" s="32" t="s">
        <v>30</v>
      </c>
      <c r="P17" s="39" t="s">
        <v>121</v>
      </c>
      <c r="Q17" s="40" t="s">
        <v>122</v>
      </c>
      <c r="R17" s="41">
        <v>0.97</v>
      </c>
      <c r="S17" s="42">
        <v>0</v>
      </c>
      <c r="T17" s="82">
        <v>0.92720000000000002</v>
      </c>
      <c r="U17" s="41">
        <v>0.97</v>
      </c>
      <c r="V17" s="44">
        <v>0.92720000000000002</v>
      </c>
      <c r="W17" s="46" t="s">
        <v>91</v>
      </c>
    </row>
    <row r="18" spans="1:23" ht="22.5" customHeight="1" x14ac:dyDescent="0.2">
      <c r="A18" s="32"/>
      <c r="B18" s="33"/>
      <c r="C18" s="33"/>
      <c r="D18" s="34"/>
      <c r="E18" s="35"/>
      <c r="F18" s="36"/>
      <c r="G18" s="36"/>
      <c r="H18" s="36"/>
      <c r="I18" s="36"/>
      <c r="J18" s="36"/>
      <c r="K18" s="32"/>
      <c r="L18" s="42"/>
      <c r="M18" s="50"/>
      <c r="N18" s="52"/>
      <c r="O18" s="42"/>
      <c r="P18" s="48"/>
      <c r="Q18" s="53"/>
      <c r="R18" s="41"/>
      <c r="S18" s="42"/>
      <c r="T18" s="47"/>
      <c r="U18" s="41"/>
      <c r="V18" s="44"/>
      <c r="W18" s="49"/>
    </row>
    <row r="19" spans="1:23" ht="22.5" customHeight="1" x14ac:dyDescent="0.2">
      <c r="A19" s="32" t="s">
        <v>82</v>
      </c>
      <c r="B19" s="33"/>
      <c r="C19" s="33" t="s">
        <v>123</v>
      </c>
      <c r="D19" s="34" t="s">
        <v>84</v>
      </c>
      <c r="E19" s="35" t="s">
        <v>85</v>
      </c>
      <c r="F19" s="36">
        <v>28148753.661850203</v>
      </c>
      <c r="G19" s="36">
        <f>SUM(G20:G21)</f>
        <v>63001544.321622893</v>
      </c>
      <c r="H19" s="36">
        <f>SUM(H20:H21)</f>
        <v>18945202.154545456</v>
      </c>
      <c r="I19" s="36">
        <f>SUM(I20:I21)</f>
        <v>18945202.154545456</v>
      </c>
      <c r="J19" s="36">
        <f>SUM(J20:J21)</f>
        <v>18945202.154545456</v>
      </c>
      <c r="K19" s="32" t="s">
        <v>86</v>
      </c>
      <c r="L19" s="42" t="s">
        <v>29</v>
      </c>
      <c r="M19" s="37" t="s">
        <v>124</v>
      </c>
      <c r="N19" s="52" t="s">
        <v>125</v>
      </c>
      <c r="O19" s="42" t="s">
        <v>29</v>
      </c>
      <c r="P19" s="51" t="s">
        <v>126</v>
      </c>
      <c r="Q19" s="53" t="s">
        <v>127</v>
      </c>
      <c r="R19" s="71">
        <v>34000000</v>
      </c>
      <c r="S19" s="42">
        <v>0</v>
      </c>
      <c r="T19" s="76">
        <v>23225529</v>
      </c>
      <c r="U19" s="71">
        <v>34000000</v>
      </c>
      <c r="V19" s="77">
        <v>23225529</v>
      </c>
      <c r="W19" s="46" t="s">
        <v>128</v>
      </c>
    </row>
    <row r="20" spans="1:23" ht="22.5" customHeight="1" x14ac:dyDescent="0.2">
      <c r="A20" s="32" t="s">
        <v>82</v>
      </c>
      <c r="B20" s="33"/>
      <c r="C20" s="33" t="s">
        <v>123</v>
      </c>
      <c r="D20" s="34" t="s">
        <v>84</v>
      </c>
      <c r="E20" s="35" t="s">
        <v>85</v>
      </c>
      <c r="F20" s="36">
        <v>4715317.1705492428</v>
      </c>
      <c r="G20" s="36">
        <v>4690143.1653219694</v>
      </c>
      <c r="H20" s="36">
        <v>2922531.5620454545</v>
      </c>
      <c r="I20" s="36">
        <v>2922531.5620454545</v>
      </c>
      <c r="J20" s="36">
        <f>I20</f>
        <v>2922531.5620454545</v>
      </c>
      <c r="K20" s="32"/>
      <c r="L20" s="42"/>
      <c r="M20" s="37"/>
      <c r="N20" s="52"/>
      <c r="O20" s="42"/>
      <c r="P20" s="51"/>
      <c r="Q20" s="53"/>
      <c r="R20" s="41"/>
      <c r="S20" s="42"/>
      <c r="T20" s="75"/>
      <c r="U20" s="41"/>
      <c r="V20" s="44"/>
      <c r="W20" s="49"/>
    </row>
    <row r="21" spans="1:23" ht="22.5" customHeight="1" x14ac:dyDescent="0.2">
      <c r="A21" s="32" t="s">
        <v>82</v>
      </c>
      <c r="B21" s="33"/>
      <c r="C21" s="33" t="s">
        <v>123</v>
      </c>
      <c r="D21" s="34" t="s">
        <v>84</v>
      </c>
      <c r="E21" s="35" t="s">
        <v>85</v>
      </c>
      <c r="F21" s="36">
        <v>23433436.491300959</v>
      </c>
      <c r="G21" s="36">
        <v>58311401.156300925</v>
      </c>
      <c r="H21" s="36">
        <v>16022670.592500003</v>
      </c>
      <c r="I21" s="36">
        <v>16022670.592500003</v>
      </c>
      <c r="J21" s="36">
        <f t="shared" ref="J21" si="4">I21</f>
        <v>16022670.592500003</v>
      </c>
      <c r="K21" s="32" t="s">
        <v>86</v>
      </c>
      <c r="L21" s="42" t="s">
        <v>30</v>
      </c>
      <c r="M21" s="50" t="s">
        <v>129</v>
      </c>
      <c r="N21" s="52" t="s">
        <v>130</v>
      </c>
      <c r="O21" s="42" t="s">
        <v>30</v>
      </c>
      <c r="P21" s="51" t="s">
        <v>130</v>
      </c>
      <c r="Q21" s="53" t="s">
        <v>131</v>
      </c>
      <c r="R21" s="41">
        <v>144</v>
      </c>
      <c r="S21" s="42">
        <v>0</v>
      </c>
      <c r="T21" s="75">
        <v>272</v>
      </c>
      <c r="U21" s="41">
        <v>144</v>
      </c>
      <c r="V21" s="44">
        <v>272</v>
      </c>
      <c r="W21" s="46" t="s">
        <v>132</v>
      </c>
    </row>
    <row r="22" spans="1:23" ht="22.5" customHeight="1" x14ac:dyDescent="0.2">
      <c r="A22" s="32"/>
      <c r="B22" s="33"/>
      <c r="C22" s="33"/>
      <c r="D22" s="34"/>
      <c r="E22" s="35"/>
      <c r="F22" s="54"/>
      <c r="G22" s="54"/>
      <c r="H22" s="54"/>
      <c r="I22" s="54"/>
      <c r="J22" s="54"/>
      <c r="K22" s="32"/>
      <c r="L22" s="42"/>
      <c r="M22" s="50"/>
      <c r="N22" s="52"/>
      <c r="O22" s="42"/>
      <c r="P22" s="51"/>
      <c r="Q22" s="53"/>
      <c r="R22" s="41"/>
      <c r="S22" s="42"/>
      <c r="T22" s="47"/>
      <c r="U22" s="41"/>
      <c r="V22" s="44"/>
      <c r="W22" s="49"/>
    </row>
    <row r="23" spans="1:23" ht="22.5" customHeight="1" x14ac:dyDescent="0.2">
      <c r="A23" s="32" t="s">
        <v>82</v>
      </c>
      <c r="B23" s="33"/>
      <c r="C23" s="33" t="s">
        <v>133</v>
      </c>
      <c r="D23" s="34" t="s">
        <v>84</v>
      </c>
      <c r="E23" s="35" t="s">
        <v>85</v>
      </c>
      <c r="F23" s="54">
        <v>57923646.75025405</v>
      </c>
      <c r="G23" s="54">
        <f>SUM(G24:G26)</f>
        <v>141936285.68565667</v>
      </c>
      <c r="H23" s="54">
        <f>SUM(H24:H26)</f>
        <v>49403093.050424248</v>
      </c>
      <c r="I23" s="54">
        <f>SUM(I24:I26)</f>
        <v>49403093.050424248</v>
      </c>
      <c r="J23" s="54">
        <f>SUM(J24:J26)</f>
        <v>49403093.050424248</v>
      </c>
      <c r="K23" s="32" t="s">
        <v>86</v>
      </c>
      <c r="L23" s="32" t="s">
        <v>29</v>
      </c>
      <c r="M23" s="37" t="s">
        <v>134</v>
      </c>
      <c r="N23" s="52" t="s">
        <v>135</v>
      </c>
      <c r="O23" s="32" t="s">
        <v>29</v>
      </c>
      <c r="P23" s="51" t="s">
        <v>135</v>
      </c>
      <c r="Q23" s="53" t="s">
        <v>136</v>
      </c>
      <c r="R23" s="71">
        <v>37170000</v>
      </c>
      <c r="S23" s="42">
        <v>0</v>
      </c>
      <c r="T23" s="76">
        <v>28251286</v>
      </c>
      <c r="U23" s="71">
        <v>37170000</v>
      </c>
      <c r="V23" s="83">
        <v>28251286</v>
      </c>
      <c r="W23" s="46" t="s">
        <v>128</v>
      </c>
    </row>
    <row r="24" spans="1:23" ht="22.5" customHeight="1" x14ac:dyDescent="0.2">
      <c r="A24" s="32" t="s">
        <v>82</v>
      </c>
      <c r="B24" s="33"/>
      <c r="C24" s="33" t="s">
        <v>133</v>
      </c>
      <c r="D24" s="34" t="s">
        <v>84</v>
      </c>
      <c r="E24" s="35" t="s">
        <v>85</v>
      </c>
      <c r="F24" s="54">
        <v>7806213.0693008667</v>
      </c>
      <c r="G24" s="54">
        <v>7767259.7152748909</v>
      </c>
      <c r="H24" s="54">
        <v>4926530.5713766236</v>
      </c>
      <c r="I24" s="54">
        <v>4926530.5713766236</v>
      </c>
      <c r="J24" s="36">
        <f t="shared" ref="J24:J26" si="5">I24</f>
        <v>4926530.5713766236</v>
      </c>
      <c r="K24" s="32"/>
      <c r="L24" s="42"/>
      <c r="M24" s="37"/>
      <c r="N24" s="52"/>
      <c r="O24" s="42"/>
      <c r="P24" s="51"/>
      <c r="Q24" s="53"/>
      <c r="R24" s="41"/>
      <c r="S24" s="42"/>
      <c r="T24" s="47"/>
      <c r="U24" s="41"/>
      <c r="V24" s="44"/>
      <c r="W24" s="49"/>
    </row>
    <row r="25" spans="1:23" ht="22.5" customHeight="1" x14ac:dyDescent="0.2">
      <c r="A25" s="32" t="s">
        <v>82</v>
      </c>
      <c r="B25" s="33"/>
      <c r="C25" s="33" t="s">
        <v>133</v>
      </c>
      <c r="D25" s="34" t="s">
        <v>84</v>
      </c>
      <c r="E25" s="35" t="s">
        <v>85</v>
      </c>
      <c r="F25" s="54">
        <v>12337161.910967622</v>
      </c>
      <c r="G25" s="54">
        <v>52327429.581967615</v>
      </c>
      <c r="H25" s="54">
        <v>12311375.766666669</v>
      </c>
      <c r="I25" s="54">
        <v>12311375.766666669</v>
      </c>
      <c r="J25" s="36">
        <f t="shared" si="5"/>
        <v>12311375.766666669</v>
      </c>
      <c r="K25" s="32" t="s">
        <v>86</v>
      </c>
      <c r="L25" s="42" t="s">
        <v>30</v>
      </c>
      <c r="M25" s="50" t="s">
        <v>137</v>
      </c>
      <c r="N25" s="52" t="s">
        <v>138</v>
      </c>
      <c r="O25" s="42" t="s">
        <v>30</v>
      </c>
      <c r="P25" s="51" t="s">
        <v>139</v>
      </c>
      <c r="Q25" s="53" t="s">
        <v>140</v>
      </c>
      <c r="R25" s="62">
        <v>1</v>
      </c>
      <c r="S25" s="42">
        <v>0</v>
      </c>
      <c r="T25" s="78">
        <v>0.95340000000000003</v>
      </c>
      <c r="U25" s="62">
        <v>1</v>
      </c>
      <c r="V25" s="45">
        <v>0.95340000000000003</v>
      </c>
      <c r="W25" s="46" t="s">
        <v>141</v>
      </c>
    </row>
    <row r="26" spans="1:23" ht="22.5" customHeight="1" x14ac:dyDescent="0.2">
      <c r="A26" s="32" t="s">
        <v>82</v>
      </c>
      <c r="B26" s="33"/>
      <c r="C26" s="33" t="s">
        <v>133</v>
      </c>
      <c r="D26" s="34" t="s">
        <v>84</v>
      </c>
      <c r="E26" s="35" t="s">
        <v>85</v>
      </c>
      <c r="F26" s="54">
        <v>37780271.769985564</v>
      </c>
      <c r="G26" s="54">
        <v>81841596.388414145</v>
      </c>
      <c r="H26" s="54">
        <v>32165186.712380957</v>
      </c>
      <c r="I26" s="54">
        <v>32165186.712380957</v>
      </c>
      <c r="J26" s="36">
        <f t="shared" si="5"/>
        <v>32165186.712380957</v>
      </c>
      <c r="K26" s="32" t="s">
        <v>86</v>
      </c>
      <c r="L26" s="42" t="s">
        <v>30</v>
      </c>
      <c r="M26" s="37" t="s">
        <v>142</v>
      </c>
      <c r="N26" s="52" t="s">
        <v>143</v>
      </c>
      <c r="O26" s="42" t="s">
        <v>30</v>
      </c>
      <c r="P26" s="51" t="s">
        <v>144</v>
      </c>
      <c r="Q26" s="53" t="s">
        <v>145</v>
      </c>
      <c r="R26" s="56">
        <v>168.94</v>
      </c>
      <c r="S26" s="42">
        <v>0</v>
      </c>
      <c r="T26" s="75">
        <v>172.6</v>
      </c>
      <c r="U26" s="56">
        <v>168.94</v>
      </c>
      <c r="V26" s="44">
        <v>172.6</v>
      </c>
      <c r="W26" s="46" t="s">
        <v>146</v>
      </c>
    </row>
    <row r="27" spans="1:23" ht="22.5" customHeight="1" x14ac:dyDescent="0.2">
      <c r="A27" s="32"/>
      <c r="B27" s="33"/>
      <c r="C27" s="33"/>
      <c r="D27" s="34"/>
      <c r="E27" s="35"/>
      <c r="F27" s="54"/>
      <c r="G27" s="54"/>
      <c r="H27" s="54"/>
      <c r="I27" s="54"/>
      <c r="J27" s="54"/>
      <c r="K27" s="32"/>
      <c r="L27" s="42"/>
      <c r="M27" s="50"/>
      <c r="N27" s="52"/>
      <c r="O27" s="42"/>
      <c r="P27" s="51"/>
      <c r="Q27" s="53"/>
      <c r="R27" s="41"/>
      <c r="S27" s="42"/>
      <c r="T27" s="57"/>
      <c r="U27" s="41"/>
      <c r="V27" s="44"/>
      <c r="W27" s="49"/>
    </row>
    <row r="28" spans="1:23" ht="22.5" customHeight="1" x14ac:dyDescent="0.2">
      <c r="A28" s="32" t="s">
        <v>82</v>
      </c>
      <c r="B28" s="33"/>
      <c r="C28" s="33" t="s">
        <v>147</v>
      </c>
      <c r="D28" s="34" t="s">
        <v>84</v>
      </c>
      <c r="E28" s="35" t="s">
        <v>85</v>
      </c>
      <c r="F28" s="54">
        <v>37022036.146533728</v>
      </c>
      <c r="G28" s="54">
        <f>SUM(G29:G31)</f>
        <v>117077890.59607919</v>
      </c>
      <c r="H28" s="54">
        <f>SUM(H29:H31)</f>
        <v>32850608.410090916</v>
      </c>
      <c r="I28" s="54">
        <f>SUM(I29:I31)</f>
        <v>32850608.410090916</v>
      </c>
      <c r="J28" s="54">
        <f>SUM(J29:J31)</f>
        <v>32850608.410090916</v>
      </c>
      <c r="K28" s="32" t="s">
        <v>86</v>
      </c>
      <c r="L28" s="32" t="s">
        <v>29</v>
      </c>
      <c r="M28" s="37" t="s">
        <v>148</v>
      </c>
      <c r="N28" s="52" t="s">
        <v>88</v>
      </c>
      <c r="O28" s="32" t="s">
        <v>29</v>
      </c>
      <c r="P28" s="51" t="s">
        <v>149</v>
      </c>
      <c r="Q28" s="53" t="s">
        <v>150</v>
      </c>
      <c r="R28" s="60">
        <v>1</v>
      </c>
      <c r="S28" s="42">
        <v>0</v>
      </c>
      <c r="T28" s="59">
        <v>0.98939999999999995</v>
      </c>
      <c r="U28" s="60">
        <v>1</v>
      </c>
      <c r="V28" s="45">
        <v>0.98939999999999995</v>
      </c>
      <c r="W28" s="46" t="s">
        <v>141</v>
      </c>
    </row>
    <row r="29" spans="1:23" ht="22.5" customHeight="1" x14ac:dyDescent="0.2">
      <c r="A29" s="32" t="s">
        <v>82</v>
      </c>
      <c r="B29" s="33"/>
      <c r="C29" s="33" t="s">
        <v>147</v>
      </c>
      <c r="D29" s="34" t="s">
        <v>84</v>
      </c>
      <c r="E29" s="35" t="s">
        <v>85</v>
      </c>
      <c r="F29" s="54">
        <v>10250888.194598483</v>
      </c>
      <c r="G29" s="54">
        <v>10182676.540477276</v>
      </c>
      <c r="H29" s="54">
        <v>6353686.9100909103</v>
      </c>
      <c r="I29" s="54">
        <v>6353686.9100909103</v>
      </c>
      <c r="J29" s="36">
        <f t="shared" ref="J29:J31" si="6">I29</f>
        <v>6353686.9100909103</v>
      </c>
      <c r="K29" s="32"/>
      <c r="L29" s="42"/>
      <c r="M29" s="37"/>
      <c r="N29" s="52"/>
      <c r="O29" s="42"/>
      <c r="P29" s="51"/>
      <c r="Q29" s="53"/>
      <c r="R29" s="58"/>
      <c r="S29" s="42"/>
      <c r="T29" s="55"/>
      <c r="U29" s="58"/>
      <c r="V29" s="44"/>
      <c r="W29" s="49"/>
    </row>
    <row r="30" spans="1:23" ht="22.5" customHeight="1" x14ac:dyDescent="0.2">
      <c r="A30" s="32" t="s">
        <v>82</v>
      </c>
      <c r="B30" s="33"/>
      <c r="C30" s="33" t="s">
        <v>147</v>
      </c>
      <c r="D30" s="34" t="s">
        <v>84</v>
      </c>
      <c r="E30" s="35" t="s">
        <v>85</v>
      </c>
      <c r="F30" s="54">
        <v>13385573.975967621</v>
      </c>
      <c r="G30" s="54">
        <v>53447607.027800955</v>
      </c>
      <c r="H30" s="54">
        <v>13248460.750000002</v>
      </c>
      <c r="I30" s="54">
        <v>13248460.750000002</v>
      </c>
      <c r="J30" s="36">
        <f t="shared" si="6"/>
        <v>13248460.750000002</v>
      </c>
      <c r="K30" s="32" t="s">
        <v>86</v>
      </c>
      <c r="L30" s="42" t="s">
        <v>30</v>
      </c>
      <c r="M30" s="37" t="s">
        <v>151</v>
      </c>
      <c r="N30" s="52" t="s">
        <v>152</v>
      </c>
      <c r="O30" s="42" t="s">
        <v>30</v>
      </c>
      <c r="P30" s="51" t="s">
        <v>153</v>
      </c>
      <c r="Q30" s="53" t="s">
        <v>154</v>
      </c>
      <c r="R30" s="60">
        <v>1</v>
      </c>
      <c r="S30" s="42">
        <v>0</v>
      </c>
      <c r="T30" s="79">
        <v>0.98809999999999998</v>
      </c>
      <c r="U30" s="60">
        <v>1</v>
      </c>
      <c r="V30" s="45">
        <v>0.98809999999999998</v>
      </c>
      <c r="W30" s="46" t="s">
        <v>141</v>
      </c>
    </row>
    <row r="31" spans="1:23" ht="22.5" customHeight="1" x14ac:dyDescent="0.2">
      <c r="A31" s="32" t="s">
        <v>82</v>
      </c>
      <c r="B31" s="33"/>
      <c r="C31" s="33" t="s">
        <v>147</v>
      </c>
      <c r="D31" s="34" t="s">
        <v>84</v>
      </c>
      <c r="E31" s="35" t="s">
        <v>85</v>
      </c>
      <c r="F31" s="54">
        <v>13385573.975967621</v>
      </c>
      <c r="G31" s="54">
        <v>53447607.027800955</v>
      </c>
      <c r="H31" s="54">
        <v>13248460.750000002</v>
      </c>
      <c r="I31" s="54">
        <v>13248460.750000002</v>
      </c>
      <c r="J31" s="36">
        <f t="shared" si="6"/>
        <v>13248460.750000002</v>
      </c>
      <c r="K31" s="32" t="s">
        <v>86</v>
      </c>
      <c r="L31" s="42" t="s">
        <v>30</v>
      </c>
      <c r="M31" s="50" t="s">
        <v>155</v>
      </c>
      <c r="N31" s="52" t="s">
        <v>156</v>
      </c>
      <c r="O31" s="42" t="s">
        <v>30</v>
      </c>
      <c r="P31" s="51" t="s">
        <v>157</v>
      </c>
      <c r="Q31" s="53" t="s">
        <v>158</v>
      </c>
      <c r="R31" s="60">
        <v>1</v>
      </c>
      <c r="S31" s="42">
        <v>0</v>
      </c>
      <c r="T31" s="79">
        <v>0.99080000000000001</v>
      </c>
      <c r="U31" s="60">
        <v>1</v>
      </c>
      <c r="V31" s="45">
        <v>0.99080000000000001</v>
      </c>
      <c r="W31" s="46" t="s">
        <v>141</v>
      </c>
    </row>
    <row r="32" spans="1:23" ht="22.5" customHeight="1" x14ac:dyDescent="0.2">
      <c r="A32" s="32"/>
      <c r="B32" s="33"/>
      <c r="C32" s="33"/>
      <c r="D32" s="34"/>
      <c r="E32" s="35"/>
      <c r="F32" s="54"/>
      <c r="G32" s="54"/>
      <c r="H32" s="54"/>
      <c r="I32" s="54"/>
      <c r="J32" s="54"/>
      <c r="K32" s="32"/>
      <c r="L32" s="42"/>
      <c r="M32" s="37"/>
      <c r="N32" s="52"/>
      <c r="O32" s="42"/>
      <c r="P32" s="48"/>
      <c r="Q32" s="53"/>
      <c r="R32" s="41"/>
      <c r="S32" s="42"/>
      <c r="T32" s="55"/>
      <c r="U32" s="41"/>
      <c r="V32" s="44"/>
      <c r="W32" s="49"/>
    </row>
    <row r="33" spans="1:23" ht="22.5" customHeight="1" x14ac:dyDescent="0.2">
      <c r="A33" s="32" t="s">
        <v>82</v>
      </c>
      <c r="B33" s="33"/>
      <c r="C33" s="33" t="s">
        <v>159</v>
      </c>
      <c r="D33" s="34" t="s">
        <v>84</v>
      </c>
      <c r="E33" s="35" t="s">
        <v>85</v>
      </c>
      <c r="F33" s="54">
        <v>30057654.922558326</v>
      </c>
      <c r="G33" s="54">
        <f>SUM(G34:G35)</f>
        <v>30911622.617558323</v>
      </c>
      <c r="H33" s="54">
        <f>SUM(H34:H35)</f>
        <v>16726843.495500006</v>
      </c>
      <c r="I33" s="54">
        <f>SUM(I34:I35)</f>
        <v>16726843.495500006</v>
      </c>
      <c r="J33" s="54">
        <f>SUM(J34:J35)</f>
        <v>16726843.495500006</v>
      </c>
      <c r="K33" s="32" t="s">
        <v>86</v>
      </c>
      <c r="L33" s="32" t="s">
        <v>29</v>
      </c>
      <c r="M33" s="37" t="s">
        <v>160</v>
      </c>
      <c r="N33" s="52" t="s">
        <v>161</v>
      </c>
      <c r="O33" s="32" t="s">
        <v>29</v>
      </c>
      <c r="P33" s="51" t="s">
        <v>162</v>
      </c>
      <c r="Q33" s="53" t="s">
        <v>163</v>
      </c>
      <c r="R33" s="85">
        <v>485</v>
      </c>
      <c r="S33" s="42">
        <v>0</v>
      </c>
      <c r="T33" s="86">
        <v>351.91</v>
      </c>
      <c r="U33" s="85">
        <v>485</v>
      </c>
      <c r="V33" s="87">
        <v>351.91</v>
      </c>
      <c r="W33" s="46" t="s">
        <v>164</v>
      </c>
    </row>
    <row r="34" spans="1:23" ht="22.5" customHeight="1" x14ac:dyDescent="0.2">
      <c r="A34" s="32" t="s">
        <v>82</v>
      </c>
      <c r="B34" s="33"/>
      <c r="C34" s="33" t="s">
        <v>159</v>
      </c>
      <c r="D34" s="34" t="s">
        <v>84</v>
      </c>
      <c r="E34" s="35" t="s">
        <v>85</v>
      </c>
      <c r="F34" s="54">
        <v>14176162.783416662</v>
      </c>
      <c r="G34" s="54">
        <v>14003289.196583329</v>
      </c>
      <c r="H34" s="54">
        <v>8853785.6780000012</v>
      </c>
      <c r="I34" s="54">
        <v>8853785.6780000012</v>
      </c>
      <c r="J34" s="36">
        <f t="shared" ref="J34:J35" si="7">I34</f>
        <v>8853785.6780000012</v>
      </c>
      <c r="K34" s="32"/>
      <c r="L34" s="42"/>
      <c r="M34" s="37"/>
      <c r="N34" s="52"/>
      <c r="O34" s="42"/>
      <c r="P34" s="48"/>
      <c r="Q34" s="53"/>
      <c r="R34" s="41"/>
      <c r="S34" s="42"/>
      <c r="T34" s="47"/>
      <c r="U34" s="41"/>
      <c r="V34" s="44"/>
      <c r="W34" s="46"/>
    </row>
    <row r="35" spans="1:23" ht="22.5" customHeight="1" x14ac:dyDescent="0.2">
      <c r="A35" s="32" t="s">
        <v>82</v>
      </c>
      <c r="B35" s="33"/>
      <c r="C35" s="33" t="s">
        <v>159</v>
      </c>
      <c r="D35" s="34" t="s">
        <v>84</v>
      </c>
      <c r="E35" s="35" t="s">
        <v>85</v>
      </c>
      <c r="F35" s="54">
        <v>15881492.139141664</v>
      </c>
      <c r="G35" s="54">
        <v>16908333.420974996</v>
      </c>
      <c r="H35" s="54">
        <v>7873057.8175000036</v>
      </c>
      <c r="I35" s="54">
        <v>7873057.8175000036</v>
      </c>
      <c r="J35" s="36">
        <f t="shared" si="7"/>
        <v>7873057.8175000036</v>
      </c>
      <c r="K35" s="32" t="s">
        <v>86</v>
      </c>
      <c r="L35" s="42" t="s">
        <v>30</v>
      </c>
      <c r="M35" s="50" t="s">
        <v>165</v>
      </c>
      <c r="N35" s="52" t="s">
        <v>161</v>
      </c>
      <c r="O35" s="42" t="s">
        <v>30</v>
      </c>
      <c r="P35" s="51" t="s">
        <v>162</v>
      </c>
      <c r="Q35" s="53" t="s">
        <v>163</v>
      </c>
      <c r="R35" s="85">
        <v>458</v>
      </c>
      <c r="S35" s="42">
        <v>0</v>
      </c>
      <c r="T35" s="88">
        <v>351.91</v>
      </c>
      <c r="U35" s="85">
        <v>458</v>
      </c>
      <c r="V35" s="87">
        <v>351.91</v>
      </c>
      <c r="W35" s="46" t="s">
        <v>164</v>
      </c>
    </row>
    <row r="36" spans="1:23" ht="22.5" customHeight="1" x14ac:dyDescent="0.2">
      <c r="A36" s="32"/>
      <c r="B36" s="33"/>
      <c r="C36" s="33"/>
      <c r="D36" s="34"/>
      <c r="E36" s="35"/>
      <c r="F36" s="54"/>
      <c r="G36" s="54"/>
      <c r="H36" s="54"/>
      <c r="I36" s="54"/>
      <c r="J36" s="54"/>
      <c r="K36" s="32"/>
      <c r="L36" s="42"/>
      <c r="M36" s="50"/>
      <c r="N36" s="52"/>
      <c r="O36" s="42"/>
      <c r="P36" s="51"/>
      <c r="Q36" s="53"/>
      <c r="R36" s="41"/>
      <c r="S36" s="42"/>
      <c r="T36" s="47"/>
      <c r="U36" s="41"/>
      <c r="V36" s="44"/>
      <c r="W36" s="46"/>
    </row>
    <row r="37" spans="1:23" ht="22.5" customHeight="1" x14ac:dyDescent="0.2">
      <c r="A37" s="32" t="s">
        <v>82</v>
      </c>
      <c r="B37" s="33"/>
      <c r="C37" s="33" t="s">
        <v>166</v>
      </c>
      <c r="D37" s="34" t="s">
        <v>84</v>
      </c>
      <c r="E37" s="35" t="s">
        <v>85</v>
      </c>
      <c r="F37" s="54">
        <v>106960703.94354063</v>
      </c>
      <c r="G37" s="54">
        <f>SUM(G38:G39)</f>
        <v>291774196.99367058</v>
      </c>
      <c r="H37" s="54">
        <f>SUM(H38:H39)</f>
        <v>129405021.0117121</v>
      </c>
      <c r="I37" s="54">
        <f>SUM(I38:I39)</f>
        <v>129405021.0117121</v>
      </c>
      <c r="J37" s="54">
        <f>SUM(J38:J39)</f>
        <v>129405021.0117121</v>
      </c>
      <c r="K37" s="32" t="s">
        <v>86</v>
      </c>
      <c r="L37" s="32" t="s">
        <v>29</v>
      </c>
      <c r="M37" s="37" t="s">
        <v>167</v>
      </c>
      <c r="N37" s="52" t="s">
        <v>168</v>
      </c>
      <c r="O37" s="32" t="s">
        <v>29</v>
      </c>
      <c r="P37" s="51" t="s">
        <v>169</v>
      </c>
      <c r="Q37" s="53" t="s">
        <v>170</v>
      </c>
      <c r="R37" s="85">
        <v>63.24</v>
      </c>
      <c r="S37" s="42">
        <v>0</v>
      </c>
      <c r="T37" s="78">
        <v>0.65939999999999999</v>
      </c>
      <c r="U37" s="85">
        <v>63.24</v>
      </c>
      <c r="V37" s="45">
        <v>0.65939999999999999</v>
      </c>
      <c r="W37" s="46" t="s">
        <v>164</v>
      </c>
    </row>
    <row r="38" spans="1:23" ht="22.5" customHeight="1" x14ac:dyDescent="0.2">
      <c r="A38" s="32" t="s">
        <v>82</v>
      </c>
      <c r="B38" s="33"/>
      <c r="C38" s="33" t="s">
        <v>166</v>
      </c>
      <c r="D38" s="34" t="s">
        <v>84</v>
      </c>
      <c r="E38" s="35" t="s">
        <v>85</v>
      </c>
      <c r="F38" s="54">
        <v>39779778.651376612</v>
      </c>
      <c r="G38" s="54">
        <v>39943586.681577928</v>
      </c>
      <c r="H38" s="54">
        <v>25355453.886831164</v>
      </c>
      <c r="I38" s="54">
        <v>25355453.886831164</v>
      </c>
      <c r="J38" s="36">
        <f t="shared" ref="J38:J39" si="8">I38</f>
        <v>25355453.886831164</v>
      </c>
      <c r="K38" s="32"/>
      <c r="L38" s="42"/>
      <c r="M38" s="37"/>
      <c r="N38" s="52"/>
      <c r="O38" s="42"/>
      <c r="P38" s="51"/>
      <c r="Q38" s="53"/>
      <c r="R38" s="61"/>
      <c r="S38" s="42"/>
      <c r="T38" s="47"/>
      <c r="U38" s="61"/>
      <c r="V38" s="44"/>
      <c r="W38" s="46"/>
    </row>
    <row r="39" spans="1:23" ht="22.5" customHeight="1" x14ac:dyDescent="0.2">
      <c r="A39" s="32" t="s">
        <v>82</v>
      </c>
      <c r="B39" s="33"/>
      <c r="C39" s="33" t="s">
        <v>166</v>
      </c>
      <c r="D39" s="34" t="s">
        <v>84</v>
      </c>
      <c r="E39" s="35" t="s">
        <v>85</v>
      </c>
      <c r="F39" s="54">
        <v>67180925.292164028</v>
      </c>
      <c r="G39" s="54">
        <v>251830610.31209266</v>
      </c>
      <c r="H39" s="54">
        <v>104049567.12488094</v>
      </c>
      <c r="I39" s="54">
        <v>104049567.12488094</v>
      </c>
      <c r="J39" s="36">
        <f t="shared" si="8"/>
        <v>104049567.12488094</v>
      </c>
      <c r="K39" s="32" t="s">
        <v>86</v>
      </c>
      <c r="L39" s="42" t="s">
        <v>30</v>
      </c>
      <c r="M39" s="50" t="s">
        <v>171</v>
      </c>
      <c r="N39" s="52" t="s">
        <v>172</v>
      </c>
      <c r="O39" s="42" t="s">
        <v>30</v>
      </c>
      <c r="P39" s="51" t="s">
        <v>173</v>
      </c>
      <c r="Q39" s="53" t="s">
        <v>174</v>
      </c>
      <c r="R39" s="84">
        <v>307</v>
      </c>
      <c r="S39" s="42">
        <v>0</v>
      </c>
      <c r="T39" s="78">
        <v>0.81120000000000003</v>
      </c>
      <c r="U39" s="84">
        <v>307</v>
      </c>
      <c r="V39" s="45">
        <v>0.81120000000000003</v>
      </c>
      <c r="W39" s="46" t="s">
        <v>164</v>
      </c>
    </row>
    <row r="40" spans="1:23" ht="22.5" customHeight="1" x14ac:dyDescent="0.2">
      <c r="A40" s="32"/>
      <c r="B40" s="33"/>
      <c r="C40" s="33"/>
      <c r="D40" s="34"/>
      <c r="E40" s="35"/>
      <c r="F40" s="54"/>
      <c r="G40" s="54"/>
      <c r="H40" s="54"/>
      <c r="I40" s="54"/>
      <c r="J40" s="54"/>
      <c r="K40" s="32"/>
      <c r="L40" s="42"/>
      <c r="M40" s="50"/>
      <c r="N40" s="52"/>
      <c r="O40" s="42"/>
      <c r="P40" s="51"/>
      <c r="Q40" s="53"/>
      <c r="R40" s="41"/>
      <c r="S40" s="42"/>
      <c r="T40" s="47"/>
      <c r="U40" s="41"/>
      <c r="V40" s="44"/>
      <c r="W40" s="46"/>
    </row>
    <row r="41" spans="1:23" ht="22.5" customHeight="1" x14ac:dyDescent="0.2">
      <c r="A41" s="32" t="s">
        <v>82</v>
      </c>
      <c r="B41" s="33"/>
      <c r="C41" s="33" t="s">
        <v>175</v>
      </c>
      <c r="D41" s="34" t="s">
        <v>84</v>
      </c>
      <c r="E41" s="35" t="s">
        <v>85</v>
      </c>
      <c r="F41" s="54">
        <v>3801207.3883333327</v>
      </c>
      <c r="G41" s="54">
        <f>SUM(G42:G43)</f>
        <v>5281649.2183333328</v>
      </c>
      <c r="H41" s="54">
        <f>SUM(H42:H43)</f>
        <v>3179994.4850000003</v>
      </c>
      <c r="I41" s="54">
        <f>SUM(I42:I43)</f>
        <v>3179994.4850000003</v>
      </c>
      <c r="J41" s="54">
        <f>SUM(J42:J43)</f>
        <v>3179994.4850000003</v>
      </c>
      <c r="K41" s="32" t="s">
        <v>86</v>
      </c>
      <c r="L41" s="32" t="s">
        <v>29</v>
      </c>
      <c r="M41" s="37" t="s">
        <v>176</v>
      </c>
      <c r="N41" s="52" t="s">
        <v>176</v>
      </c>
      <c r="O41" s="32" t="s">
        <v>29</v>
      </c>
      <c r="P41" s="51" t="s">
        <v>177</v>
      </c>
      <c r="Q41" s="53" t="s">
        <v>178</v>
      </c>
      <c r="R41" s="72">
        <v>3.85</v>
      </c>
      <c r="S41" s="42">
        <v>0</v>
      </c>
      <c r="T41" s="75">
        <v>3.67</v>
      </c>
      <c r="U41" s="72">
        <v>3.85</v>
      </c>
      <c r="V41" s="81">
        <v>3.67</v>
      </c>
      <c r="W41" s="46" t="s">
        <v>179</v>
      </c>
    </row>
    <row r="42" spans="1:23" ht="22.5" customHeight="1" x14ac:dyDescent="0.2">
      <c r="A42" s="32" t="s">
        <v>82</v>
      </c>
      <c r="B42" s="33"/>
      <c r="C42" s="33" t="s">
        <v>175</v>
      </c>
      <c r="D42" s="34" t="s">
        <v>84</v>
      </c>
      <c r="E42" s="35" t="s">
        <v>85</v>
      </c>
      <c r="F42" s="54">
        <v>2572870.9983333331</v>
      </c>
      <c r="G42" s="54">
        <v>2913335.2333333334</v>
      </c>
      <c r="H42" s="54">
        <v>1748756.54</v>
      </c>
      <c r="I42" s="54">
        <v>1748756.54</v>
      </c>
      <c r="J42" s="36">
        <f t="shared" ref="J42:J43" si="9">I42</f>
        <v>1748756.54</v>
      </c>
      <c r="K42" s="32"/>
      <c r="L42" s="42"/>
      <c r="M42" s="37"/>
      <c r="N42" s="52"/>
      <c r="O42" s="42"/>
      <c r="P42" s="51"/>
      <c r="Q42" s="53"/>
      <c r="R42" s="41"/>
      <c r="S42" s="42"/>
      <c r="T42" s="75"/>
      <c r="U42" s="41"/>
      <c r="V42" s="44"/>
      <c r="W42" s="46"/>
    </row>
    <row r="43" spans="1:23" ht="22.5" customHeight="1" x14ac:dyDescent="0.2">
      <c r="A43" s="32" t="s">
        <v>82</v>
      </c>
      <c r="B43" s="33"/>
      <c r="C43" s="33" t="s">
        <v>175</v>
      </c>
      <c r="D43" s="34" t="s">
        <v>84</v>
      </c>
      <c r="E43" s="35" t="s">
        <v>85</v>
      </c>
      <c r="F43" s="54">
        <v>1228336.3899999999</v>
      </c>
      <c r="G43" s="54">
        <v>2368313.9849999994</v>
      </c>
      <c r="H43" s="54">
        <v>1431237.9450000001</v>
      </c>
      <c r="I43" s="54">
        <v>1431237.9450000001</v>
      </c>
      <c r="J43" s="36">
        <f t="shared" si="9"/>
        <v>1431237.9450000001</v>
      </c>
      <c r="K43" s="32" t="s">
        <v>86</v>
      </c>
      <c r="L43" s="42" t="s">
        <v>30</v>
      </c>
      <c r="M43" s="50" t="s">
        <v>180</v>
      </c>
      <c r="N43" s="52" t="s">
        <v>181</v>
      </c>
      <c r="O43" s="42" t="s">
        <v>30</v>
      </c>
      <c r="P43" s="51" t="s">
        <v>182</v>
      </c>
      <c r="Q43" s="53" t="s">
        <v>183</v>
      </c>
      <c r="R43" s="41">
        <v>537</v>
      </c>
      <c r="S43" s="42">
        <v>0</v>
      </c>
      <c r="T43" s="75">
        <v>512</v>
      </c>
      <c r="U43" s="41">
        <v>537</v>
      </c>
      <c r="V43" s="44">
        <v>512</v>
      </c>
      <c r="W43" s="46" t="s">
        <v>184</v>
      </c>
    </row>
    <row r="44" spans="1:23" x14ac:dyDescent="0.2">
      <c r="T44" s="63"/>
      <c r="U44" s="64"/>
      <c r="V44" s="64"/>
      <c r="W44" s="65"/>
    </row>
    <row r="45" spans="1:23" x14ac:dyDescent="0.2">
      <c r="T45" s="63"/>
      <c r="U45" s="64"/>
      <c r="V45" s="64"/>
      <c r="W45" s="65"/>
    </row>
    <row r="46" spans="1:23" ht="12.75" x14ac:dyDescent="0.2">
      <c r="A46" s="66" t="s">
        <v>185</v>
      </c>
      <c r="B46" s="66"/>
      <c r="C46" s="66"/>
      <c r="N46" s="66" t="s">
        <v>185</v>
      </c>
      <c r="O46" s="66"/>
      <c r="P46" s="66"/>
      <c r="T46" s="67"/>
      <c r="V46" s="64"/>
      <c r="W46" s="65"/>
    </row>
    <row r="47" spans="1:23" ht="12.75" x14ac:dyDescent="0.2">
      <c r="A47" s="66"/>
      <c r="B47" s="66"/>
      <c r="C47" s="66"/>
      <c r="N47" s="66"/>
      <c r="O47" s="66"/>
      <c r="P47" s="66"/>
      <c r="T47" s="67"/>
      <c r="V47" s="64"/>
      <c r="W47" s="65"/>
    </row>
    <row r="48" spans="1:23" ht="12.75" x14ac:dyDescent="0.2">
      <c r="A48" s="66"/>
      <c r="B48" s="66"/>
      <c r="C48" s="66"/>
      <c r="N48" s="66"/>
      <c r="O48" s="66"/>
      <c r="P48" s="66"/>
      <c r="T48" s="67"/>
      <c r="V48" s="64"/>
      <c r="W48" s="65"/>
    </row>
    <row r="49" spans="1:23" ht="12.75" x14ac:dyDescent="0.2">
      <c r="A49" s="66" t="s">
        <v>186</v>
      </c>
      <c r="B49" s="66"/>
      <c r="C49" s="68" t="s">
        <v>187</v>
      </c>
      <c r="F49" s="66" t="s">
        <v>188</v>
      </c>
      <c r="N49" s="66" t="s">
        <v>186</v>
      </c>
      <c r="O49" s="66"/>
      <c r="P49" s="68" t="s">
        <v>187</v>
      </c>
      <c r="S49" s="66" t="s">
        <v>188</v>
      </c>
      <c r="T49" s="67"/>
      <c r="V49" s="64"/>
      <c r="W49" s="65"/>
    </row>
    <row r="50" spans="1:23" ht="12.75" x14ac:dyDescent="0.2">
      <c r="A50" s="66"/>
      <c r="B50" s="66"/>
      <c r="C50" s="69"/>
      <c r="F50" s="66"/>
      <c r="N50" s="66"/>
      <c r="O50" s="66"/>
      <c r="P50" s="69"/>
      <c r="S50" s="66"/>
      <c r="T50" s="67"/>
      <c r="V50" s="64"/>
      <c r="W50" s="65"/>
    </row>
    <row r="51" spans="1:23" ht="12.75" x14ac:dyDescent="0.2">
      <c r="A51" s="66" t="s">
        <v>189</v>
      </c>
      <c r="B51" s="66"/>
      <c r="D51" s="70" t="s">
        <v>190</v>
      </c>
      <c r="F51" s="66" t="s">
        <v>191</v>
      </c>
      <c r="N51" s="66" t="s">
        <v>189</v>
      </c>
      <c r="O51" s="66"/>
      <c r="Q51" s="70" t="s">
        <v>190</v>
      </c>
      <c r="S51" s="66" t="s">
        <v>191</v>
      </c>
      <c r="T51" s="67"/>
      <c r="V51" s="64"/>
      <c r="W51" s="65"/>
    </row>
    <row r="52" spans="1:23" ht="12.75" x14ac:dyDescent="0.2">
      <c r="A52" s="66" t="s">
        <v>192</v>
      </c>
      <c r="B52" s="66"/>
      <c r="D52" s="70" t="s">
        <v>193</v>
      </c>
      <c r="F52" s="66" t="s">
        <v>194</v>
      </c>
      <c r="N52" s="66" t="s">
        <v>192</v>
      </c>
      <c r="O52" s="66"/>
      <c r="Q52" s="70" t="s">
        <v>193</v>
      </c>
      <c r="S52" s="66" t="s">
        <v>194</v>
      </c>
      <c r="T52" s="67"/>
      <c r="V52" s="64"/>
      <c r="W52" s="65"/>
    </row>
    <row r="53" spans="1:23" ht="12.75" x14ac:dyDescent="0.2">
      <c r="A53" s="66" t="s">
        <v>195</v>
      </c>
      <c r="B53" s="66"/>
      <c r="D53" s="70" t="s">
        <v>196</v>
      </c>
      <c r="F53" s="66" t="s">
        <v>197</v>
      </c>
      <c r="N53" s="66" t="s">
        <v>195</v>
      </c>
      <c r="O53" s="66"/>
      <c r="Q53" s="70" t="s">
        <v>196</v>
      </c>
      <c r="S53" s="66" t="s">
        <v>197</v>
      </c>
      <c r="T53" s="67"/>
      <c r="V53" s="64"/>
      <c r="W53" s="65"/>
    </row>
    <row r="54" spans="1:23" ht="12.75" x14ac:dyDescent="0.2">
      <c r="A54" s="66"/>
      <c r="B54" s="66"/>
      <c r="C54" s="66"/>
      <c r="T54" s="63"/>
      <c r="U54" s="64"/>
      <c r="V54" s="64"/>
      <c r="W54" s="65"/>
    </row>
    <row r="55" spans="1:23" ht="12.75" x14ac:dyDescent="0.2">
      <c r="A55" s="66"/>
      <c r="B55" s="66"/>
      <c r="C55" s="66"/>
      <c r="T55" s="63"/>
      <c r="U55" s="64"/>
      <c r="V55" s="64"/>
      <c r="W55" s="65"/>
    </row>
    <row r="56" spans="1:23" ht="12.75" x14ac:dyDescent="0.2">
      <c r="A56" s="66"/>
      <c r="B56" s="66"/>
      <c r="C56" s="66"/>
      <c r="T56" s="63"/>
      <c r="U56" s="64"/>
      <c r="V56" s="64"/>
      <c r="W56" s="65"/>
    </row>
    <row r="57" spans="1:23" ht="12.75" x14ac:dyDescent="0.2">
      <c r="B57" s="66"/>
      <c r="C57" s="66"/>
      <c r="T57" s="63"/>
      <c r="U57" s="64"/>
      <c r="V57" s="64"/>
      <c r="W57" s="65"/>
    </row>
    <row r="58" spans="1:23" ht="12.75" x14ac:dyDescent="0.2">
      <c r="B58" s="66"/>
      <c r="C58" s="66"/>
      <c r="T58" s="63"/>
      <c r="U58" s="64"/>
      <c r="V58" s="64"/>
      <c r="W58" s="65"/>
    </row>
    <row r="59" spans="1:23" ht="12.75" x14ac:dyDescent="0.2">
      <c r="B59" s="66"/>
      <c r="C59" s="66"/>
      <c r="T59" s="63"/>
      <c r="U59" s="64"/>
      <c r="V59" s="64"/>
      <c r="W59" s="65"/>
    </row>
    <row r="60" spans="1:23" ht="12.75" x14ac:dyDescent="0.2">
      <c r="B60" s="66"/>
      <c r="C60" s="66"/>
      <c r="T60" s="63"/>
      <c r="U60" s="64"/>
      <c r="V60" s="64"/>
      <c r="W60" s="65"/>
    </row>
    <row r="61" spans="1:23" ht="12.75" x14ac:dyDescent="0.2">
      <c r="B61" s="66"/>
      <c r="C61" s="66"/>
      <c r="T61" s="63"/>
      <c r="U61" s="64"/>
      <c r="V61" s="64"/>
      <c r="W61" s="65"/>
    </row>
  </sheetData>
  <mergeCells count="6">
    <mergeCell ref="A1:W1"/>
    <mergeCell ref="A2:E2"/>
    <mergeCell ref="F2:J2"/>
    <mergeCell ref="K2:M2"/>
    <mergeCell ref="N2:T2"/>
    <mergeCell ref="U2:W2"/>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6" sqref="B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72</v>
      </c>
    </row>
    <row r="4" spans="1:2" ht="15.75" x14ac:dyDescent="0.2">
      <c r="A4" s="5" t="s">
        <v>76</v>
      </c>
      <c r="B4" s="5" t="s">
        <v>0</v>
      </c>
    </row>
    <row r="5" spans="1:2" ht="47.25" x14ac:dyDescent="0.2">
      <c r="A5" s="20">
        <v>1</v>
      </c>
      <c r="B5" s="4" t="s">
        <v>73</v>
      </c>
    </row>
    <row r="6" spans="1:2" ht="47.25" x14ac:dyDescent="0.2">
      <c r="A6" s="20">
        <v>2</v>
      </c>
      <c r="B6" s="4" t="s">
        <v>74</v>
      </c>
    </row>
    <row r="7" spans="1:2" ht="31.5" x14ac:dyDescent="0.2">
      <c r="A7" s="20">
        <v>3</v>
      </c>
      <c r="B7" s="4" t="s">
        <v>77</v>
      </c>
    </row>
    <row r="8" spans="1:2" ht="47.25" x14ac:dyDescent="0.2">
      <c r="A8" s="20">
        <v>4</v>
      </c>
      <c r="B8" s="4" t="s">
        <v>75</v>
      </c>
    </row>
    <row r="9" spans="1:2" ht="15.75" x14ac:dyDescent="0.2">
      <c r="A9" s="20">
        <v>5</v>
      </c>
      <c r="B9" s="4" t="s">
        <v>52</v>
      </c>
    </row>
    <row r="10" spans="1:2" ht="78.75" x14ac:dyDescent="0.2">
      <c r="A10" s="20">
        <v>6</v>
      </c>
      <c r="B10" s="4" t="s">
        <v>71</v>
      </c>
    </row>
    <row r="11" spans="1:2" ht="78.75" x14ac:dyDescent="0.2">
      <c r="A11" s="20">
        <v>7</v>
      </c>
      <c r="B11" s="4" t="s">
        <v>58</v>
      </c>
    </row>
    <row r="12" spans="1:2" ht="78.75" x14ac:dyDescent="0.2">
      <c r="A12" s="20">
        <v>8</v>
      </c>
      <c r="B12" s="4" t="s">
        <v>60</v>
      </c>
    </row>
    <row r="13" spans="1:2" ht="78.75" x14ac:dyDescent="0.2">
      <c r="A13" s="20">
        <v>9</v>
      </c>
      <c r="B13" s="4" t="s">
        <v>59</v>
      </c>
    </row>
    <row r="14" spans="1:2" ht="78.75" x14ac:dyDescent="0.2">
      <c r="A14" s="20">
        <v>10</v>
      </c>
      <c r="B14" s="4" t="s">
        <v>61</v>
      </c>
    </row>
    <row r="15" spans="1:2" ht="15.75" x14ac:dyDescent="0.2">
      <c r="A15" s="20">
        <v>11</v>
      </c>
      <c r="B15" s="4" t="s">
        <v>78</v>
      </c>
    </row>
    <row r="16" spans="1:2" ht="15.75" x14ac:dyDescent="0.2">
      <c r="A16" s="20">
        <v>12</v>
      </c>
      <c r="B16" s="4" t="s">
        <v>62</v>
      </c>
    </row>
    <row r="17" spans="1:2" ht="15.75" x14ac:dyDescent="0.2">
      <c r="A17" s="20">
        <v>13</v>
      </c>
      <c r="B17" s="4" t="s">
        <v>63</v>
      </c>
    </row>
    <row r="18" spans="1:2" ht="63" x14ac:dyDescent="0.2">
      <c r="A18" s="20">
        <v>14</v>
      </c>
      <c r="B18" s="4" t="s">
        <v>79</v>
      </c>
    </row>
    <row r="19" spans="1:2" ht="15.75" x14ac:dyDescent="0.2">
      <c r="A19" s="20">
        <v>15</v>
      </c>
      <c r="B19" s="4" t="s">
        <v>53</v>
      </c>
    </row>
    <row r="20" spans="1:2" ht="15.75" x14ac:dyDescent="0.2">
      <c r="A20" s="20">
        <v>16</v>
      </c>
      <c r="B20" s="4" t="s">
        <v>54</v>
      </c>
    </row>
    <row r="21" spans="1:2" ht="15.75" x14ac:dyDescent="0.2">
      <c r="A21" s="20">
        <v>17</v>
      </c>
      <c r="B21" s="4" t="s">
        <v>64</v>
      </c>
    </row>
    <row r="22" spans="1:2" ht="15.75" x14ac:dyDescent="0.2">
      <c r="A22" s="20">
        <v>18</v>
      </c>
      <c r="B22" s="6" t="s">
        <v>55</v>
      </c>
    </row>
    <row r="23" spans="1:2" ht="15.75" x14ac:dyDescent="0.2">
      <c r="A23" s="20">
        <v>19</v>
      </c>
      <c r="B23" s="6" t="s">
        <v>56</v>
      </c>
    </row>
    <row r="24" spans="1:2" ht="15.75" x14ac:dyDescent="0.2">
      <c r="A24" s="20">
        <v>20</v>
      </c>
      <c r="B24" s="6" t="s">
        <v>57</v>
      </c>
    </row>
    <row r="25" spans="1:2" ht="15.75" x14ac:dyDescent="0.2">
      <c r="A25" s="20">
        <v>21</v>
      </c>
      <c r="B25" s="6" t="s">
        <v>65</v>
      </c>
    </row>
    <row r="26" spans="1:2" ht="15.75" x14ac:dyDescent="0.2">
      <c r="A26" s="20">
        <v>22</v>
      </c>
      <c r="B26" s="6" t="s">
        <v>66</v>
      </c>
    </row>
    <row r="27" spans="1:2" ht="31.5" x14ac:dyDescent="0.2">
      <c r="A27" s="20">
        <v>23</v>
      </c>
      <c r="B27" s="4"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47</v>
      </c>
      <c r="C2" s="10" t="s">
        <v>28</v>
      </c>
      <c r="D2" s="9"/>
    </row>
    <row r="3" spans="1:4" ht="12" x14ac:dyDescent="0.2">
      <c r="A3" s="15" t="s">
        <v>5</v>
      </c>
      <c r="B3" s="15" t="s">
        <v>48</v>
      </c>
      <c r="C3" s="10" t="s">
        <v>29</v>
      </c>
      <c r="D3" s="9"/>
    </row>
    <row r="4" spans="1:4" ht="12" x14ac:dyDescent="0.2">
      <c r="A4" s="15" t="s">
        <v>6</v>
      </c>
      <c r="B4" s="15" t="s">
        <v>49</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2017-03-30T22:24:32Z</cp:lastPrinted>
  <dcterms:created xsi:type="dcterms:W3CDTF">2014-10-22T05:35:08Z</dcterms:created>
  <dcterms:modified xsi:type="dcterms:W3CDTF">2021-10-06T03:43:51Z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