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4\INFORMACION FINANCIERA JUN 2024\"/>
    </mc:Choice>
  </mc:AlternateContent>
  <bookViews>
    <workbookView xWindow="0" yWindow="0" windowWidth="23040" windowHeight="9192"/>
  </bookViews>
  <sheets>
    <sheet name="Notas de Disciplina Financiera" sheetId="1" r:id="rId1"/>
    <sheet name="NDF-01" sheetId="2" r:id="rId2"/>
    <sheet name="NDF-02" sheetId="3" r:id="rId3"/>
    <sheet name="NDF-03" sheetId="4" r:id="rId4"/>
    <sheet name="NDF-04" sheetId="5" r:id="rId5"/>
    <sheet name="NDF-05" sheetId="6" r:id="rId6"/>
    <sheet name="NDF-06" sheetId="7" r:id="rId7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1" i="3" l="1"/>
  <c r="D96" i="3"/>
  <c r="E96" i="3"/>
  <c r="F96" i="3"/>
  <c r="F87" i="3" s="1"/>
  <c r="G96" i="3"/>
  <c r="H96" i="3"/>
  <c r="I96" i="3"/>
  <c r="C96" i="3"/>
  <c r="D126" i="3"/>
  <c r="E126" i="3"/>
  <c r="F126" i="3"/>
  <c r="G126" i="3"/>
  <c r="H126" i="3"/>
  <c r="I126" i="3"/>
  <c r="C126" i="3"/>
  <c r="D138" i="3"/>
  <c r="H138" i="3" s="1"/>
  <c r="D137" i="3"/>
  <c r="D73" i="3"/>
  <c r="H73" i="3" s="1"/>
  <c r="H66" i="3" s="1"/>
  <c r="E136" i="3"/>
  <c r="E87" i="3" s="1"/>
  <c r="F136" i="3"/>
  <c r="G136" i="3"/>
  <c r="C136" i="3"/>
  <c r="E66" i="3"/>
  <c r="F66" i="3"/>
  <c r="F13" i="3" s="1"/>
  <c r="G66" i="3"/>
  <c r="C66" i="3"/>
  <c r="D62" i="3"/>
  <c r="E62" i="3"/>
  <c r="F62" i="3"/>
  <c r="G62" i="3"/>
  <c r="C62" i="3"/>
  <c r="D52" i="3"/>
  <c r="E52" i="3"/>
  <c r="F52" i="3"/>
  <c r="G52" i="3"/>
  <c r="C52" i="3"/>
  <c r="D42" i="3"/>
  <c r="E42" i="3"/>
  <c r="F42" i="3"/>
  <c r="G42" i="3"/>
  <c r="H42" i="3"/>
  <c r="I42" i="3"/>
  <c r="C42" i="3"/>
  <c r="D32" i="3"/>
  <c r="E32" i="3"/>
  <c r="F32" i="3"/>
  <c r="G32" i="3"/>
  <c r="C32" i="3"/>
  <c r="D22" i="3"/>
  <c r="E22" i="3"/>
  <c r="F22" i="3"/>
  <c r="G22" i="3"/>
  <c r="C22" i="3"/>
  <c r="I159" i="3"/>
  <c r="H159" i="3"/>
  <c r="I158" i="3"/>
  <c r="H158" i="3"/>
  <c r="I157" i="3"/>
  <c r="H157" i="3"/>
  <c r="I156" i="3"/>
  <c r="H156" i="3"/>
  <c r="I155" i="3"/>
  <c r="H155" i="3"/>
  <c r="I154" i="3"/>
  <c r="H154" i="3"/>
  <c r="I153" i="3"/>
  <c r="H153" i="3"/>
  <c r="I152" i="3"/>
  <c r="H152" i="3"/>
  <c r="I151" i="3"/>
  <c r="H151" i="3"/>
  <c r="I150" i="3"/>
  <c r="H150" i="3"/>
  <c r="I149" i="3"/>
  <c r="H149" i="3"/>
  <c r="I148" i="3"/>
  <c r="H148" i="3"/>
  <c r="I147" i="3"/>
  <c r="H147" i="3"/>
  <c r="I146" i="3"/>
  <c r="H146" i="3"/>
  <c r="I145" i="3"/>
  <c r="H145" i="3"/>
  <c r="I144" i="3"/>
  <c r="H144" i="3"/>
  <c r="I143" i="3"/>
  <c r="H143" i="3"/>
  <c r="I142" i="3"/>
  <c r="H142" i="3"/>
  <c r="I141" i="3"/>
  <c r="H141" i="3"/>
  <c r="I140" i="3"/>
  <c r="H140" i="3"/>
  <c r="I139" i="3"/>
  <c r="H139" i="3"/>
  <c r="I137" i="3"/>
  <c r="H137" i="3"/>
  <c r="I135" i="3"/>
  <c r="H135" i="3"/>
  <c r="I134" i="3"/>
  <c r="H134" i="3"/>
  <c r="I133" i="3"/>
  <c r="H133" i="3"/>
  <c r="I132" i="3"/>
  <c r="H132" i="3"/>
  <c r="I131" i="3"/>
  <c r="H131" i="3"/>
  <c r="I130" i="3"/>
  <c r="H130" i="3"/>
  <c r="I129" i="3"/>
  <c r="H129" i="3"/>
  <c r="I128" i="3"/>
  <c r="H128" i="3"/>
  <c r="I127" i="3"/>
  <c r="H127" i="3"/>
  <c r="I125" i="3"/>
  <c r="H125" i="3"/>
  <c r="I124" i="3"/>
  <c r="H124" i="3"/>
  <c r="I123" i="3"/>
  <c r="H123" i="3"/>
  <c r="I122" i="3"/>
  <c r="H122" i="3"/>
  <c r="I121" i="3"/>
  <c r="H121" i="3"/>
  <c r="I120" i="3"/>
  <c r="H120" i="3"/>
  <c r="I119" i="3"/>
  <c r="H119" i="3"/>
  <c r="I118" i="3"/>
  <c r="H118" i="3"/>
  <c r="I117" i="3"/>
  <c r="H117" i="3"/>
  <c r="I116" i="3"/>
  <c r="H116" i="3"/>
  <c r="I115" i="3"/>
  <c r="H115" i="3"/>
  <c r="I114" i="3"/>
  <c r="H114" i="3"/>
  <c r="I113" i="3"/>
  <c r="H113" i="3"/>
  <c r="I112" i="3"/>
  <c r="H112" i="3"/>
  <c r="I111" i="3"/>
  <c r="H111" i="3"/>
  <c r="I110" i="3"/>
  <c r="H110" i="3"/>
  <c r="I109" i="3"/>
  <c r="H109" i="3"/>
  <c r="I108" i="3"/>
  <c r="H108" i="3"/>
  <c r="I107" i="3"/>
  <c r="H107" i="3"/>
  <c r="I106" i="3"/>
  <c r="H106" i="3"/>
  <c r="I105" i="3"/>
  <c r="H105" i="3"/>
  <c r="I104" i="3"/>
  <c r="H104" i="3"/>
  <c r="I103" i="3"/>
  <c r="H103" i="3"/>
  <c r="I102" i="3"/>
  <c r="H102" i="3"/>
  <c r="I101" i="3"/>
  <c r="H101" i="3"/>
  <c r="I100" i="3"/>
  <c r="H100" i="3"/>
  <c r="I99" i="3"/>
  <c r="H99" i="3"/>
  <c r="I98" i="3"/>
  <c r="H98" i="3"/>
  <c r="I97" i="3"/>
  <c r="H97" i="3"/>
  <c r="I95" i="3"/>
  <c r="H95" i="3"/>
  <c r="I94" i="3"/>
  <c r="H94" i="3"/>
  <c r="I93" i="3"/>
  <c r="H93" i="3"/>
  <c r="I92" i="3"/>
  <c r="H92" i="3"/>
  <c r="I91" i="3"/>
  <c r="H91" i="3"/>
  <c r="I90" i="3"/>
  <c r="H90" i="3"/>
  <c r="I89" i="3"/>
  <c r="H89" i="3"/>
  <c r="I85" i="3"/>
  <c r="H85" i="3"/>
  <c r="I84" i="3"/>
  <c r="H84" i="3"/>
  <c r="I83" i="3"/>
  <c r="H83" i="3"/>
  <c r="I82" i="3"/>
  <c r="H82" i="3"/>
  <c r="I81" i="3"/>
  <c r="H81" i="3"/>
  <c r="I80" i="3"/>
  <c r="H80" i="3"/>
  <c r="I79" i="3"/>
  <c r="H79" i="3"/>
  <c r="I77" i="3"/>
  <c r="H77" i="3"/>
  <c r="I76" i="3"/>
  <c r="H76" i="3"/>
  <c r="I75" i="3"/>
  <c r="H75" i="3"/>
  <c r="I73" i="3"/>
  <c r="I66" i="3" s="1"/>
  <c r="I72" i="3"/>
  <c r="H72" i="3"/>
  <c r="I71" i="3"/>
  <c r="H71" i="3"/>
  <c r="I70" i="3"/>
  <c r="H70" i="3"/>
  <c r="I69" i="3"/>
  <c r="H69" i="3"/>
  <c r="I68" i="3"/>
  <c r="H68" i="3"/>
  <c r="I67" i="3"/>
  <c r="H67" i="3"/>
  <c r="I65" i="3"/>
  <c r="H65" i="3"/>
  <c r="I64" i="3"/>
  <c r="H64" i="3"/>
  <c r="I63" i="3"/>
  <c r="I62" i="3" s="1"/>
  <c r="H63" i="3"/>
  <c r="I61" i="3"/>
  <c r="H61" i="3"/>
  <c r="I60" i="3"/>
  <c r="H60" i="3"/>
  <c r="I59" i="3"/>
  <c r="H59" i="3"/>
  <c r="I58" i="3"/>
  <c r="I52" i="3" s="1"/>
  <c r="H58" i="3"/>
  <c r="I57" i="3"/>
  <c r="H57" i="3"/>
  <c r="I56" i="3"/>
  <c r="H56" i="3"/>
  <c r="I55" i="3"/>
  <c r="H55" i="3"/>
  <c r="I54" i="3"/>
  <c r="H54" i="3"/>
  <c r="I53" i="3"/>
  <c r="H53" i="3"/>
  <c r="I51" i="3"/>
  <c r="H51" i="3"/>
  <c r="I50" i="3"/>
  <c r="H50" i="3"/>
  <c r="I49" i="3"/>
  <c r="H49" i="3"/>
  <c r="I48" i="3"/>
  <c r="H48" i="3"/>
  <c r="I47" i="3"/>
  <c r="H47" i="3"/>
  <c r="I46" i="3"/>
  <c r="H46" i="3"/>
  <c r="I45" i="3"/>
  <c r="H45" i="3"/>
  <c r="I44" i="3"/>
  <c r="H44" i="3"/>
  <c r="I43" i="3"/>
  <c r="H43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1" i="3"/>
  <c r="H31" i="3"/>
  <c r="I30" i="3"/>
  <c r="H30" i="3"/>
  <c r="I29" i="3"/>
  <c r="H29" i="3"/>
  <c r="I28" i="3"/>
  <c r="H28" i="3"/>
  <c r="I27" i="3"/>
  <c r="I22" i="3" s="1"/>
  <c r="H27" i="3"/>
  <c r="I26" i="3"/>
  <c r="H26" i="3"/>
  <c r="H22" i="3" s="1"/>
  <c r="I25" i="3"/>
  <c r="H25" i="3"/>
  <c r="I24" i="3"/>
  <c r="H24" i="3"/>
  <c r="I23" i="3"/>
  <c r="H23" i="3"/>
  <c r="H21" i="3"/>
  <c r="H20" i="3"/>
  <c r="H19" i="3"/>
  <c r="H18" i="3"/>
  <c r="H17" i="3"/>
  <c r="H16" i="3"/>
  <c r="H15" i="3"/>
  <c r="H14" i="3" s="1"/>
  <c r="I14" i="3"/>
  <c r="G14" i="3"/>
  <c r="F14" i="3"/>
  <c r="E14" i="3"/>
  <c r="D14" i="3"/>
  <c r="I21" i="3"/>
  <c r="I20" i="3"/>
  <c r="I19" i="3"/>
  <c r="I18" i="3"/>
  <c r="I17" i="3"/>
  <c r="I16" i="3"/>
  <c r="I15" i="3"/>
  <c r="G87" i="3" l="1"/>
  <c r="C87" i="3"/>
  <c r="I138" i="3"/>
  <c r="H136" i="3"/>
  <c r="H87" i="3" s="1"/>
  <c r="D136" i="3"/>
  <c r="D87" i="3" s="1"/>
  <c r="I136" i="3"/>
  <c r="I87" i="3" s="1"/>
  <c r="D66" i="3"/>
  <c r="D13" i="3" s="1"/>
  <c r="H62" i="3"/>
  <c r="H52" i="3"/>
  <c r="H13" i="3" s="1"/>
  <c r="H32" i="3"/>
  <c r="I32" i="3"/>
  <c r="G13" i="3"/>
  <c r="E13" i="3"/>
  <c r="I13" i="3"/>
  <c r="F3" i="7" l="1"/>
  <c r="B3" i="7"/>
  <c r="F2" i="7"/>
  <c r="F1" i="7"/>
  <c r="B1" i="7"/>
  <c r="F3" i="6"/>
  <c r="B3" i="6"/>
  <c r="F2" i="6"/>
  <c r="F1" i="6"/>
  <c r="B1" i="6"/>
  <c r="F3" i="5"/>
  <c r="B3" i="5"/>
  <c r="F2" i="5"/>
  <c r="F1" i="5"/>
  <c r="B1" i="5"/>
  <c r="F30" i="4"/>
  <c r="F29" i="4"/>
  <c r="F28" i="4"/>
  <c r="F27" i="4"/>
  <c r="F26" i="4"/>
  <c r="F25" i="4"/>
  <c r="F24" i="4"/>
  <c r="F23" i="4"/>
  <c r="F22" i="4"/>
  <c r="E21" i="4"/>
  <c r="D21" i="4"/>
  <c r="F20" i="4"/>
  <c r="F19" i="4"/>
  <c r="F18" i="4"/>
  <c r="F11" i="4" s="1"/>
  <c r="E11" i="4"/>
  <c r="E31" i="4" s="1"/>
  <c r="D11" i="4"/>
  <c r="D31" i="4" s="1"/>
  <c r="F3" i="4"/>
  <c r="B3" i="4"/>
  <c r="F2" i="4"/>
  <c r="F1" i="4"/>
  <c r="B1" i="4"/>
  <c r="B6" i="4" s="1"/>
  <c r="H161" i="3"/>
  <c r="G161" i="3"/>
  <c r="F161" i="3"/>
  <c r="E161" i="3"/>
  <c r="D161" i="3"/>
  <c r="C161" i="3"/>
  <c r="F3" i="3"/>
  <c r="B3" i="3"/>
  <c r="B9" i="3" s="1"/>
  <c r="F2" i="3"/>
  <c r="F1" i="3"/>
  <c r="B1" i="3"/>
  <c r="B6" i="3" s="1"/>
  <c r="F3" i="2"/>
  <c r="B3" i="2"/>
  <c r="F2" i="2"/>
  <c r="F1" i="2"/>
  <c r="B1" i="2"/>
  <c r="F21" i="4" l="1"/>
  <c r="F31" i="4" s="1"/>
</calcChain>
</file>

<file path=xl/sharedStrings.xml><?xml version="1.0" encoding="utf-8"?>
<sst xmlns="http://schemas.openxmlformats.org/spreadsheetml/2006/main" count="272" uniqueCount="159">
  <si>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</si>
  <si>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</si>
  <si>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</si>
  <si>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</si>
  <si>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</si>
  <si>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</si>
  <si>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</si>
  <si>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</si>
  <si>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</si>
  <si>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</si>
  <si>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</si>
  <si>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</si>
  <si>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</si>
  <si>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</si>
  <si>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</si>
  <si>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</si>
  <si>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</si>
  <si>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</si>
  <si>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</si>
  <si>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</si>
  <si>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</si>
  <si>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</si>
  <si>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</si>
  <si>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</si>
  <si>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</si>
  <si>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</si>
  <si>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</si>
  <si>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</si>
  <si>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</si>
  <si>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</si>
  <si>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</si>
  <si>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</si>
  <si>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</si>
  <si>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</si>
  <si>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</si>
  <si>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</si>
  <si>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</si>
  <si>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</si>
  <si>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</si>
  <si>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</si>
  <si>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</si>
  <si>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</si>
  <si>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</si>
  <si>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</si>
  <si>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</si>
  <si>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</si>
  <si>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</si>
  <si>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</si>
  <si>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</si>
  <si>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</si>
  <si>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</si>
  <si>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</si>
  <si>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</si>
  <si>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</si>
  <si>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</si>
  <si>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</si>
  <si>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</si>
  <si>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</si>
  <si>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</si>
  <si>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</si>
  <si>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</si>
  <si>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</si>
  <si>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</si>
  <si>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</si>
  <si>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</si>
  <si>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</si>
  <si>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</si>
  <si>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</si>
  <si>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</si>
  <si>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</si>
  <si>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</si>
  <si>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</si>
  <si>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</si>
  <si>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</si>
  <si>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</si>
  <si>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</si>
  <si>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</si>
  <si>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</si>
  <si>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</si>
  <si>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</si>
  <si>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</si>
  <si>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</si>
  <si>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</si>
  <si>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</si>
  <si>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</si>
  <si>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</si>
  <si>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</si>
  <si>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</si>
  <si>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</si>
  <si>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</si>
  <si>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</si>
  <si>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</si>
  <si>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</si>
  <si>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</si>
  <si>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</si>
  <si>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</si>
  <si>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</si>
  <si>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</si>
  <si>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</si>
  <si>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</si>
  <si>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</si>
  <si>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</si>
  <si>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</si>
  <si>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</si>
  <si>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</si>
  <si>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</si>
  <si>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</si>
  <si>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</si>
  <si>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</si>
  <si>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</si>
  <si>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</si>
  <si>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</si>
  <si>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</si>
  <si>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</si>
  <si>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</si>
  <si>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</si>
  <si>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</si>
  <si>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</si>
  <si>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</si>
  <si>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</si>
  <si>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</si>
  <si>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</si>
  <si>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</si>
  <si>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</si>
  <si>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</si>
  <si>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</si>
  <si>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</si>
  <si>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</si>
  <si>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</si>
  <si>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</si>
  <si>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</si>
  <si>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</si>
  <si>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</si>
  <si>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</si>
  <si>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</si>
  <si>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</si>
  <si>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</si>
  <si>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</si>
  <si>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</si>
  <si>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tasa, plazo, comisiones y demás accesorios pactados.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</si>
  <si>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</si>
  <si>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</si>
  <si>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</si>
  <si>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</si>
  <si>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</si>
  <si>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</si>
  <si>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</si>
  <si>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 xml:space="preserve">El Organismo no cuenta con deuda pública </t>
  </si>
  <si>
    <t>El Organismo no cuenta con obligaciones a corto plazo.</t>
  </si>
  <si>
    <t>El Organismo no tiene convenios de deuda Garantizada</t>
  </si>
  <si>
    <t>Se informará al cierre del ejercicio los pasivos circulantes</t>
  </si>
  <si>
    <t>Junta de Agua Potable Drenaje Alcantarillado y Saneamiento del Municipio de Irapuato, Gto.</t>
  </si>
  <si>
    <t>Correspondiente del 01 de enero al 30 de Junio 2024</t>
  </si>
  <si>
    <t>Al segundo trimestre del presente ejercicio fiscal 2024, se autorizó en  Sesión de Ayuntamiento del Municipio de Irapuato número 73 Ordinaria celebrada el día 11 de abril</t>
  </si>
  <si>
    <t xml:space="preserve">  lo relativo a la 1ra modificación al Pronostico de Ingresos y Presupuesto de Egresos del presente ejercicio 2024</t>
  </si>
  <si>
    <t xml:space="preserve">Por lo que la recuperación del Balance Presupuestario se ve reflejado en este trimestre. </t>
  </si>
  <si>
    <t>Se trasladan para ejecucion y seguimiento del gasto, los remanentes de ejercicios anteriores por $316 millones de pesos</t>
  </si>
  <si>
    <t>Se trasladan para ejecucion y seguimiento del gasto, los remanentes de gasto etiquetado por $90 millones de pesos</t>
  </si>
  <si>
    <t>Uno de la Ley de Disciplina Financiera de las Entidades Federativas y Municipios, incluyendo como mínimo,el importe,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</si>
</sst>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9"/>
      <color theme="1"/>
      <name val="Calibri"/>
      <scheme val="minor"/>
    </font>
    <font>
      <b/>
      <sz val="8"/>
      <color theme="1"/>
      <name val="Arial"/>
      <family val="2"/>
    </font>
    <font>
      <sz val="9"/>
      <name val="Calibri"/>
      <family val="2"/>
    </font>
    <font>
      <sz val="8"/>
      <color theme="1"/>
      <name val="Arial"/>
      <family val="2"/>
    </font>
    <font>
      <b/>
      <sz val="8"/>
      <color rgb="FF0070C0"/>
      <name val="Arial"/>
      <family val="2"/>
    </font>
    <font>
      <b/>
      <u/>
      <sz val="8"/>
      <color theme="10"/>
      <name val="Arial"/>
      <family val="2"/>
    </font>
    <font>
      <b/>
      <sz val="8"/>
      <color rgb="FF000000"/>
      <name val="Arial"/>
      <family val="2"/>
    </font>
    <font>
      <u/>
      <sz val="8"/>
      <color theme="10"/>
      <name val="Arial"/>
      <family val="2"/>
    </font>
    <font>
      <b/>
      <sz val="8"/>
      <color rgb="FFC55A1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</fills>
  <borders count="5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3" fillId="0" borderId="0" xfId="0" applyFont="1"/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3" fillId="0" borderId="16" xfId="0" applyFont="1" applyBorder="1"/>
    <xf numFmtId="0" fontId="1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10" fontId="6" fillId="2" borderId="7" xfId="0" applyNumberFormat="1" applyFont="1" applyFill="1" applyBorder="1" applyAlignment="1">
      <alignment horizontal="righ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" fillId="2" borderId="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/>
    </xf>
    <xf numFmtId="2" fontId="1" fillId="0" borderId="35" xfId="0" applyNumberFormat="1" applyFont="1" applyBorder="1" applyAlignment="1">
      <alignment horizontal="right" vertical="top"/>
    </xf>
    <xf numFmtId="4" fontId="1" fillId="0" borderId="35" xfId="0" applyNumberFormat="1" applyFont="1" applyBorder="1" applyAlignment="1">
      <alignment horizontal="right" vertical="top"/>
    </xf>
    <xf numFmtId="0" fontId="3" fillId="0" borderId="35" xfId="0" applyFont="1" applyBorder="1" applyAlignment="1">
      <alignment horizontal="left" vertical="center"/>
    </xf>
    <xf numFmtId="2" fontId="3" fillId="0" borderId="35" xfId="0" applyNumberFormat="1" applyFont="1" applyBorder="1" applyAlignment="1">
      <alignment horizontal="right" vertical="top"/>
    </xf>
    <xf numFmtId="4" fontId="3" fillId="0" borderId="35" xfId="0" applyNumberFormat="1" applyFont="1" applyBorder="1" applyAlignment="1">
      <alignment horizontal="right" vertical="top"/>
    </xf>
    <xf numFmtId="0" fontId="1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horizontal="left"/>
    </xf>
    <xf numFmtId="4" fontId="3" fillId="0" borderId="36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left"/>
    </xf>
    <xf numFmtId="4" fontId="1" fillId="0" borderId="36" xfId="0" applyNumberFormat="1" applyFont="1" applyBorder="1" applyAlignment="1">
      <alignment horizontal="right" vertical="center"/>
    </xf>
    <xf numFmtId="0" fontId="3" fillId="0" borderId="37" xfId="0" applyFont="1" applyBorder="1" applyAlignment="1">
      <alignment vertical="center"/>
    </xf>
    <xf numFmtId="3" fontId="3" fillId="0" borderId="37" xfId="0" applyNumberFormat="1" applyFont="1" applyBorder="1"/>
    <xf numFmtId="0" fontId="6" fillId="4" borderId="33" xfId="0" applyFont="1" applyFill="1" applyBorder="1" applyAlignment="1">
      <alignment horizontal="center" vertical="center" wrapText="1"/>
    </xf>
    <xf numFmtId="0" fontId="6" fillId="4" borderId="46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6" fillId="0" borderId="34" xfId="0" applyFont="1" applyBorder="1" applyAlignment="1">
      <alignment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48" xfId="0" applyNumberFormat="1" applyFont="1" applyBorder="1" applyAlignment="1">
      <alignment horizontal="right" vertical="center" wrapText="1"/>
    </xf>
    <xf numFmtId="0" fontId="9" fillId="0" borderId="49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4" fontId="3" fillId="0" borderId="35" xfId="0" applyNumberFormat="1" applyFont="1" applyBorder="1" applyAlignment="1">
      <alignment vertical="center" wrapText="1"/>
    </xf>
    <xf numFmtId="4" fontId="9" fillId="0" borderId="50" xfId="0" applyNumberFormat="1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4" fontId="6" fillId="0" borderId="35" xfId="0" applyNumberFormat="1" applyFont="1" applyBorder="1" applyAlignment="1">
      <alignment horizontal="right" vertical="center" wrapText="1"/>
    </xf>
    <xf numFmtId="4" fontId="6" fillId="0" borderId="50" xfId="0" applyNumberFormat="1" applyFont="1" applyBorder="1" applyAlignment="1">
      <alignment horizontal="right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4" fontId="3" fillId="0" borderId="37" xfId="0" applyNumberFormat="1" applyFont="1" applyBorder="1" applyAlignment="1">
      <alignment vertical="center" wrapText="1"/>
    </xf>
    <xf numFmtId="0" fontId="9" fillId="0" borderId="51" xfId="0" applyFont="1" applyBorder="1" applyAlignment="1">
      <alignment vertical="center"/>
    </xf>
    <xf numFmtId="0" fontId="6" fillId="0" borderId="52" xfId="0" applyFont="1" applyBorder="1" applyAlignment="1">
      <alignment horizontal="right" vertical="center" wrapText="1"/>
    </xf>
    <xf numFmtId="4" fontId="6" fillId="0" borderId="52" xfId="0" applyNumberFormat="1" applyFont="1" applyBorder="1" applyAlignment="1">
      <alignment horizontal="right" vertical="center" wrapText="1"/>
    </xf>
    <xf numFmtId="4" fontId="6" fillId="0" borderId="53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vertical="center"/>
    </xf>
    <xf numFmtId="0" fontId="6" fillId="0" borderId="22" xfId="0" applyFont="1" applyBorder="1" applyAlignment="1">
      <alignment horizontal="right" vertical="center" wrapText="1"/>
    </xf>
    <xf numFmtId="4" fontId="6" fillId="0" borderId="22" xfId="0" applyNumberFormat="1" applyFont="1" applyBorder="1" applyAlignment="1">
      <alignment horizontal="right" vertical="center" wrapText="1"/>
    </xf>
    <xf numFmtId="0" fontId="10" fillId="0" borderId="22" xfId="0" applyFont="1" applyBorder="1" applyAlignment="1">
      <alignment horizontal="left" vertical="center" wrapText="1"/>
    </xf>
    <xf numFmtId="0" fontId="1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1" fillId="2" borderId="9" xfId="0" applyFont="1" applyFill="1" applyBorder="1" applyAlignment="1">
      <alignment horizontal="center" vertical="center"/>
    </xf>
    <xf numFmtId="0" fontId="2" fillId="0" borderId="10" xfId="0" applyFont="1" applyBorder="1"/>
    <xf numFmtId="0" fontId="6" fillId="2" borderId="21" xfId="0" applyFont="1" applyFill="1" applyBorder="1" applyAlignment="1">
      <alignment horizontal="center" vertical="center"/>
    </xf>
    <xf numFmtId="0" fontId="2" fillId="0" borderId="22" xfId="0" applyFont="1" applyBorder="1"/>
    <xf numFmtId="0" fontId="1" fillId="4" borderId="9" xfId="0" applyFont="1" applyFill="1" applyBorder="1" applyAlignment="1">
      <alignment horizontal="center" vertical="center"/>
    </xf>
    <xf numFmtId="0" fontId="2" fillId="0" borderId="26" xfId="0" applyFont="1" applyBorder="1"/>
    <xf numFmtId="0" fontId="2" fillId="0" borderId="27" xfId="0" applyFont="1" applyBorder="1"/>
    <xf numFmtId="0" fontId="1" fillId="4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1" fillId="4" borderId="1" xfId="0" applyFont="1" applyFill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/>
    <xf numFmtId="0" fontId="1" fillId="4" borderId="5" xfId="0" applyFont="1" applyFill="1" applyBorder="1" applyAlignment="1">
      <alignment horizontal="center" vertical="center"/>
    </xf>
    <xf numFmtId="0" fontId="2" fillId="0" borderId="25" xfId="0" applyFont="1" applyBorder="1"/>
    <xf numFmtId="0" fontId="6" fillId="4" borderId="43" xfId="0" applyFont="1" applyFill="1" applyBorder="1" applyAlignment="1">
      <alignment horizontal="center" vertical="center"/>
    </xf>
    <xf numFmtId="0" fontId="2" fillId="0" borderId="44" xfId="0" applyFont="1" applyBorder="1"/>
    <xf numFmtId="0" fontId="6" fillId="4" borderId="45" xfId="0" applyFont="1" applyFill="1" applyBorder="1" applyAlignment="1">
      <alignment horizontal="center" vertical="center"/>
    </xf>
    <xf numFmtId="0" fontId="2" fillId="0" borderId="47" xfId="0" applyFont="1" applyBorder="1"/>
    <xf numFmtId="0" fontId="6" fillId="4" borderId="34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6" fillId="4" borderId="38" xfId="0" applyFont="1" applyFill="1" applyBorder="1" applyAlignment="1">
      <alignment horizontal="center" vertical="center"/>
    </xf>
    <xf numFmtId="0" fontId="2" fillId="0" borderId="39" xfId="0" applyFont="1" applyBorder="1"/>
    <xf numFmtId="0" fontId="2" fillId="0" borderId="40" xfId="0" applyFont="1" applyBorder="1"/>
    <xf numFmtId="0" fontId="6" fillId="4" borderId="41" xfId="0" applyFont="1" applyFill="1" applyBorder="1" applyAlignment="1">
      <alignment horizontal="center" vertical="center"/>
    </xf>
    <xf numFmtId="0" fontId="2" fillId="0" borderId="4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B7B7B"/>
  </sheetPr>
  <dimension ref="A1:Z1000"/>
  <sheetViews>
    <sheetView tabSelected="1" workbookViewId="0">
      <selection activeCell="D9" sqref="D9"/>
    </sheetView>
  </sheetViews>
  <sheetFormatPr baseColWidth="10" defaultColWidth="14.42578125" defaultRowHeight="15" customHeight="1" x14ac:dyDescent="0.25"/>
  <cols>
    <col min="1" max="1" width="17.28515625" customWidth="1"/>
    <col min="2" max="2" width="86.140625" customWidth="1"/>
    <col min="3" max="26" width="12" customWidth="1"/>
  </cols>
  <sheetData>
    <row r="1" spans="1:26" ht="9.75" customHeight="1" x14ac:dyDescent="0.25">
      <c r="A1" s="68" t="s">
        <v>151</v>
      </c>
      <c r="B1" s="69"/>
      <c r="C1" s="1" t="s">
        <v>0</v>
      </c>
      <c r="D1" s="2">
        <v>2024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70" t="s">
        <v>1</v>
      </c>
      <c r="B2" s="71"/>
      <c r="C2" s="4" t="s">
        <v>2</v>
      </c>
      <c r="D2" s="5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70" t="s">
        <v>152</v>
      </c>
      <c r="B3" s="71"/>
      <c r="C3" s="4" t="s">
        <v>4</v>
      </c>
      <c r="D3" s="6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72" t="s">
        <v>5</v>
      </c>
      <c r="B4" s="73"/>
      <c r="C4" s="7"/>
      <c r="D4" s="8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9" t="s">
        <v>6</v>
      </c>
      <c r="B5" s="10" t="s">
        <v>7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11"/>
      <c r="B6" s="1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13"/>
      <c r="B7" s="14" t="s">
        <v>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13"/>
      <c r="B8" s="15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16" t="s">
        <v>9</v>
      </c>
      <c r="B9" s="17" t="s">
        <v>10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16" t="s">
        <v>11</v>
      </c>
      <c r="B10" s="17" t="s">
        <v>12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16" t="s">
        <v>13</v>
      </c>
      <c r="B11" s="17" t="s">
        <v>14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16" t="s">
        <v>15</v>
      </c>
      <c r="B12" s="17" t="s">
        <v>16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16" t="s">
        <v>17</v>
      </c>
      <c r="B13" s="17" t="s">
        <v>18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16" t="s">
        <v>19</v>
      </c>
      <c r="B14" s="17" t="s">
        <v>20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18"/>
      <c r="B15" s="19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"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9" location="'NDF-01'!C5" display="NDF-01"/>
    <hyperlink ref="A10" location="'NDF-02'!B5" display="NDF-02"/>
    <hyperlink ref="A11" location="'NDF-03'!C5" display="NDF-03"/>
    <hyperlink ref="A12" location="'NDF-04'!C5" display="NDF-04"/>
    <hyperlink ref="A13" location="'NDF-05'!C5" display="NDF-05"/>
    <hyperlink ref="A14" location="'NDF-06'!C5" display="NDF-06"/>
  </hyperlink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2"/>
  <sheetViews>
    <sheetView showGridLines="0" workbookViewId="0">
      <selection activeCell="C38" sqref="C38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2" width="12" customWidth="1"/>
  </cols>
  <sheetData>
    <row r="1" spans="1:22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1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9.75" customHeight="1" x14ac:dyDescent="0.25">
      <c r="A2" s="3"/>
      <c r="B2" s="74" t="s">
        <v>1</v>
      </c>
      <c r="C2" s="75"/>
      <c r="D2" s="71"/>
      <c r="E2" s="20" t="s">
        <v>2</v>
      </c>
      <c r="F2" s="21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1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9.75" customHeight="1" x14ac:dyDescent="0.25">
      <c r="A5" s="3"/>
      <c r="B5" s="22"/>
      <c r="C5" s="22" t="s">
        <v>10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9.75" customHeight="1" x14ac:dyDescent="0.25">
      <c r="A7" s="3"/>
      <c r="B7" s="3" t="s">
        <v>21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9.75" customHeight="1" x14ac:dyDescent="0.25">
      <c r="A8" s="3"/>
      <c r="B8" s="23" t="s">
        <v>22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9.75" customHeight="1" x14ac:dyDescent="0.25">
      <c r="A10" s="3"/>
      <c r="B10" s="22" t="s">
        <v>153</v>
      </c>
      <c r="C10" s="67"/>
      <c r="D10" s="67"/>
      <c r="E10" s="67"/>
      <c r="F10" s="67"/>
      <c r="G10" s="6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9.75" customHeight="1" x14ac:dyDescent="0.25">
      <c r="A11" s="3"/>
      <c r="B11" s="22" t="s">
        <v>154</v>
      </c>
      <c r="C11" s="67"/>
      <c r="D11" s="67"/>
      <c r="E11" s="67"/>
      <c r="F11" s="67"/>
      <c r="G11" s="6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9.75" customHeight="1" x14ac:dyDescent="0.25">
      <c r="A12" s="3"/>
      <c r="B12" s="22" t="s">
        <v>155</v>
      </c>
      <c r="C12" s="67"/>
      <c r="D12" s="67"/>
      <c r="E12" s="67"/>
      <c r="F12" s="67"/>
      <c r="G12" s="6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9.75" customHeight="1" x14ac:dyDescent="0.25">
      <c r="A13" s="3"/>
      <c r="B13" s="22"/>
      <c r="C13" s="67"/>
      <c r="D13" s="67"/>
      <c r="E13" s="67"/>
      <c r="F13" s="67"/>
      <c r="G13" s="6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9.75" customHeight="1" x14ac:dyDescent="0.25">
      <c r="A14" s="3"/>
      <c r="B14" s="22" t="s">
        <v>156</v>
      </c>
      <c r="C14" s="67"/>
      <c r="D14" s="67"/>
      <c r="E14" s="67"/>
      <c r="F14" s="67"/>
      <c r="G14" s="6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9.75" customHeight="1" x14ac:dyDescent="0.25">
      <c r="A15" s="3"/>
      <c r="B15" s="22" t="s">
        <v>157</v>
      </c>
      <c r="C15" s="67"/>
      <c r="D15" s="67"/>
      <c r="E15" s="67"/>
      <c r="F15" s="67"/>
      <c r="G15" s="6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9.75" customHeight="1" x14ac:dyDescent="0.25">
      <c r="A18" s="3"/>
      <c r="B18" s="3"/>
      <c r="C18" s="24" t="s">
        <v>23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9.75" customHeight="1" x14ac:dyDescent="0.25">
      <c r="A19" s="3"/>
      <c r="B19" s="3"/>
      <c r="C19" s="25" t="s">
        <v>24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spans="1:22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2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2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spans="1:22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spans="1:22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spans="1:22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spans="1:22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spans="1:22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spans="1:22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spans="1:22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spans="1:22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spans="1:22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spans="1:22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spans="1:22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spans="1:22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spans="1:22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spans="1:22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spans="1:22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spans="1:22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spans="1:22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spans="1:22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spans="1:22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spans="1:22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spans="1:22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spans="1:22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spans="1:22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spans="1:22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spans="1:22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spans="1:22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spans="1:22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spans="1:22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spans="1:22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spans="1:22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spans="1:22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spans="1:22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spans="1:22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spans="1:22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spans="1:22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spans="1:22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spans="1:22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2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2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2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2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2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2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2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spans="1:22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spans="1:22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spans="1:22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spans="1:22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spans="1:22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2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2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spans="1:22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spans="1:22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spans="1:22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spans="1:22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spans="1:22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spans="1:22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spans="1:22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spans="1:22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spans="1:22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spans="1:22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spans="1:22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spans="1:22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spans="1:22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spans="1:22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spans="1:22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spans="1:22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spans="1:22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spans="1:22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spans="1:22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spans="1:22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spans="1:22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spans="1:22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spans="1:22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spans="1:22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spans="1:22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spans="1:22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spans="1:22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spans="1:22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spans="1:22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spans="1:22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spans="1:22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spans="1:22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spans="1:22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spans="1:22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spans="1:22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spans="1:22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spans="1:22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spans="1:22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spans="1:22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spans="1:22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spans="1:22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spans="1:22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spans="1:22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spans="1:22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spans="1:22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spans="1:22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spans="1:22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spans="1:22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spans="1:22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spans="1:22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spans="1:22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spans="1:22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spans="1:22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spans="1:22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spans="1:22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spans="1:22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spans="1:22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spans="1:22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spans="1:22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spans="1:22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spans="1:22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spans="1:22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spans="1:22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spans="1:22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spans="1:22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spans="1:22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spans="1:22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spans="1:22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spans="1:22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spans="1:22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spans="1:22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spans="1:22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spans="1:22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spans="1:22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spans="1:22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spans="1:22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spans="1:22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spans="1:22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spans="1:22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spans="1:22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spans="1:22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spans="1:22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spans="1:22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spans="1:22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spans="1:22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spans="1:22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spans="1:22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spans="1:22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spans="1:22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spans="1:22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spans="1:22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spans="1:22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spans="1:22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spans="1:22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spans="1:22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spans="1:22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spans="1:22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spans="1:22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spans="1:22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spans="1:22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spans="1:22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spans="1:22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spans="1:22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  <row r="995" spans="1:22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</row>
    <row r="996" spans="1:22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</row>
    <row r="997" spans="1:22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</row>
    <row r="998" spans="1:22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</row>
    <row r="999" spans="1:22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</row>
    <row r="1000" spans="1:22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</row>
    <row r="1001" spans="1:22" ht="9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</row>
    <row r="1002" spans="1:22" ht="9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</row>
  </sheetData>
  <mergeCells count="3">
    <mergeCell ref="B1:D1"/>
    <mergeCell ref="B2:D2"/>
    <mergeCell ref="B3:D3"/>
  </mergeCells>
  <hyperlinks>
    <hyperlink ref="C18" location="null!B63" display="Favor de ver el instructivo de esta nota (NDF-01):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zoomScale="120" zoomScaleNormal="120" workbookViewId="0">
      <selection activeCell="C12" sqref="C12"/>
    </sheetView>
  </sheetViews>
  <sheetFormatPr baseColWidth="10" defaultColWidth="14.42578125" defaultRowHeight="15" customHeight="1" x14ac:dyDescent="0.25"/>
  <cols>
    <col min="1" max="1" width="2.7109375" customWidth="1"/>
    <col min="2" max="2" width="61.85546875" customWidth="1"/>
    <col min="3" max="3" width="18" customWidth="1"/>
    <col min="4" max="4" width="14.28515625" customWidth="1"/>
    <col min="5" max="5" width="13.28515625" customWidth="1"/>
    <col min="6" max="6" width="15" customWidth="1"/>
    <col min="7" max="7" width="14.7109375" customWidth="1"/>
    <col min="8" max="8" width="15.140625" customWidth="1"/>
    <col min="9" max="9" width="18" customWidth="1"/>
    <col min="10" max="26" width="12" customWidth="1"/>
  </cols>
  <sheetData>
    <row r="1" spans="1:26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6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4" t="s">
        <v>1</v>
      </c>
      <c r="C2" s="75"/>
      <c r="D2" s="71"/>
      <c r="E2" s="20" t="s">
        <v>2</v>
      </c>
      <c r="F2" s="26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6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 t="s">
        <v>25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82" t="str">
        <f>B1</f>
        <v>Junta de Agua Potable Drenaje Alcantarillado y Saneamiento del Municipio de Irapuato, Gto.</v>
      </c>
      <c r="C6" s="83"/>
      <c r="D6" s="83"/>
      <c r="E6" s="83"/>
      <c r="F6" s="83"/>
      <c r="G6" s="83"/>
      <c r="H6" s="83"/>
      <c r="I6" s="8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85" t="s">
        <v>26</v>
      </c>
      <c r="C7" s="75"/>
      <c r="D7" s="75"/>
      <c r="E7" s="75"/>
      <c r="F7" s="75"/>
      <c r="G7" s="75"/>
      <c r="H7" s="75"/>
      <c r="I7" s="86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85" t="s">
        <v>27</v>
      </c>
      <c r="C8" s="75"/>
      <c r="D8" s="75"/>
      <c r="E8" s="75"/>
      <c r="F8" s="75"/>
      <c r="G8" s="75"/>
      <c r="H8" s="75"/>
      <c r="I8" s="86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85" t="str">
        <f>B3</f>
        <v>Correspondiente del 01 de enero al 30 de Junio 2024</v>
      </c>
      <c r="C9" s="75"/>
      <c r="D9" s="75"/>
      <c r="E9" s="75"/>
      <c r="F9" s="75"/>
      <c r="G9" s="75"/>
      <c r="H9" s="75"/>
      <c r="I9" s="8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76" t="s">
        <v>28</v>
      </c>
      <c r="C10" s="77"/>
      <c r="D10" s="77"/>
      <c r="E10" s="77"/>
      <c r="F10" s="77"/>
      <c r="G10" s="77"/>
      <c r="H10" s="77"/>
      <c r="I10" s="78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27"/>
      <c r="C11" s="27"/>
      <c r="D11" s="79" t="s">
        <v>29</v>
      </c>
      <c r="E11" s="80"/>
      <c r="F11" s="80"/>
      <c r="G11" s="80"/>
      <c r="H11" s="81"/>
      <c r="I11" s="27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56.25" customHeight="1" x14ac:dyDescent="0.25">
      <c r="A12" s="3"/>
      <c r="B12" s="28" t="s">
        <v>30</v>
      </c>
      <c r="C12" s="28" t="s">
        <v>31</v>
      </c>
      <c r="D12" s="29" t="s">
        <v>32</v>
      </c>
      <c r="E12" s="29" t="s">
        <v>33</v>
      </c>
      <c r="F12" s="29" t="s">
        <v>34</v>
      </c>
      <c r="G12" s="29" t="s">
        <v>35</v>
      </c>
      <c r="H12" s="29" t="s">
        <v>36</v>
      </c>
      <c r="I12" s="28" t="s">
        <v>37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0" t="s">
        <v>38</v>
      </c>
      <c r="C13" s="31">
        <v>657683436.45000005</v>
      </c>
      <c r="D13" s="32">
        <f>D14+D22+D32+D42+D52+D62+D66+D74+D78</f>
        <v>416405747.05000001</v>
      </c>
      <c r="E13" s="32">
        <f t="shared" ref="E13:I13" si="0">E14+E22+E32+E42+E52+E62+E66+E74+E78</f>
        <v>0</v>
      </c>
      <c r="F13" s="32">
        <f t="shared" si="0"/>
        <v>20659845.170000002</v>
      </c>
      <c r="G13" s="32">
        <f t="shared" si="0"/>
        <v>20659845.170000002</v>
      </c>
      <c r="H13" s="32">
        <f t="shared" si="0"/>
        <v>416405747.05000001</v>
      </c>
      <c r="I13" s="32">
        <f t="shared" si="0"/>
        <v>1074089183.5004947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3" t="s">
        <v>39</v>
      </c>
      <c r="C14" s="31">
        <v>143331718.89999998</v>
      </c>
      <c r="D14" s="32">
        <f>SUM(D15:D21)</f>
        <v>0</v>
      </c>
      <c r="E14" s="32">
        <f t="shared" ref="E14:I14" si="1">SUM(E15:E21)</f>
        <v>0</v>
      </c>
      <c r="F14" s="32">
        <f t="shared" si="1"/>
        <v>1893200</v>
      </c>
      <c r="G14" s="32">
        <f t="shared" si="1"/>
        <v>1893200</v>
      </c>
      <c r="H14" s="32">
        <f t="shared" si="1"/>
        <v>0</v>
      </c>
      <c r="I14" s="32">
        <f t="shared" si="1"/>
        <v>143331718.89999998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3" t="s">
        <v>40</v>
      </c>
      <c r="C15" s="34">
        <v>99960136.019999981</v>
      </c>
      <c r="D15" s="35">
        <v>0</v>
      </c>
      <c r="E15" s="35">
        <v>0</v>
      </c>
      <c r="F15" s="35">
        <v>302600</v>
      </c>
      <c r="G15" s="35">
        <v>392600</v>
      </c>
      <c r="H15" s="35">
        <f>D15+F15-E15-G15</f>
        <v>-90000</v>
      </c>
      <c r="I15" s="35">
        <f>C15+D15-E15+F15-G15</f>
        <v>99870136.019999981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3" t="s">
        <v>41</v>
      </c>
      <c r="C16" s="34">
        <v>0</v>
      </c>
      <c r="D16" s="35">
        <v>0</v>
      </c>
      <c r="E16" s="35">
        <v>0</v>
      </c>
      <c r="F16" s="35">
        <v>0</v>
      </c>
      <c r="G16" s="35">
        <v>0</v>
      </c>
      <c r="H16" s="35">
        <f t="shared" ref="H16:H21" si="2">D16+F16-E16-G16</f>
        <v>0</v>
      </c>
      <c r="I16" s="35">
        <f t="shared" ref="I16:I21" si="3">C16+D16-E16+F16-G16</f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3" t="s">
        <v>42</v>
      </c>
      <c r="C17" s="34">
        <v>15278888.029999999</v>
      </c>
      <c r="D17" s="35">
        <v>0</v>
      </c>
      <c r="E17" s="35">
        <v>0</v>
      </c>
      <c r="F17" s="35">
        <v>332200</v>
      </c>
      <c r="G17" s="35">
        <v>86000</v>
      </c>
      <c r="H17" s="35">
        <f t="shared" si="2"/>
        <v>246200</v>
      </c>
      <c r="I17" s="35">
        <f t="shared" si="3"/>
        <v>15525088.029999999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3" t="s">
        <v>43</v>
      </c>
      <c r="C18" s="34">
        <v>27927694.850000005</v>
      </c>
      <c r="D18" s="35">
        <v>0</v>
      </c>
      <c r="E18" s="35">
        <v>0</v>
      </c>
      <c r="F18" s="35">
        <v>458400</v>
      </c>
      <c r="G18" s="35">
        <v>1414600</v>
      </c>
      <c r="H18" s="35">
        <f t="shared" si="2"/>
        <v>-956200</v>
      </c>
      <c r="I18" s="35">
        <f t="shared" si="3"/>
        <v>26971494.850000005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3" t="s">
        <v>44</v>
      </c>
      <c r="C19" s="34">
        <v>160000</v>
      </c>
      <c r="D19" s="35">
        <v>0</v>
      </c>
      <c r="E19" s="35">
        <v>0</v>
      </c>
      <c r="F19" s="35">
        <v>800000</v>
      </c>
      <c r="G19" s="35">
        <v>0</v>
      </c>
      <c r="H19" s="35">
        <f t="shared" si="2"/>
        <v>800000</v>
      </c>
      <c r="I19" s="35">
        <f t="shared" si="3"/>
        <v>960000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3" t="s">
        <v>45</v>
      </c>
      <c r="C20" s="34">
        <v>5000</v>
      </c>
      <c r="D20" s="35">
        <v>0</v>
      </c>
      <c r="E20" s="35">
        <v>0</v>
      </c>
      <c r="F20" s="35">
        <v>0</v>
      </c>
      <c r="G20" s="35">
        <v>0</v>
      </c>
      <c r="H20" s="35">
        <f t="shared" si="2"/>
        <v>0</v>
      </c>
      <c r="I20" s="35">
        <f t="shared" si="3"/>
        <v>5000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3" t="s">
        <v>46</v>
      </c>
      <c r="C21" s="34">
        <v>0</v>
      </c>
      <c r="D21" s="35">
        <v>0</v>
      </c>
      <c r="E21" s="35">
        <v>0</v>
      </c>
      <c r="F21" s="35">
        <v>0</v>
      </c>
      <c r="G21" s="35">
        <v>0</v>
      </c>
      <c r="H21" s="35">
        <f t="shared" si="2"/>
        <v>0</v>
      </c>
      <c r="I21" s="35">
        <f t="shared" si="3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3" t="s">
        <v>47</v>
      </c>
      <c r="C22" s="31">
        <f>SUM(C23:C31)</f>
        <v>56209076.277297266</v>
      </c>
      <c r="D22" s="31">
        <f t="shared" ref="D22:I22" si="4">SUM(D23:D31)</f>
        <v>2363405.15</v>
      </c>
      <c r="E22" s="31">
        <f t="shared" si="4"/>
        <v>0</v>
      </c>
      <c r="F22" s="31">
        <f t="shared" si="4"/>
        <v>122000</v>
      </c>
      <c r="G22" s="31">
        <f t="shared" si="4"/>
        <v>324464.89</v>
      </c>
      <c r="H22" s="31">
        <f t="shared" si="4"/>
        <v>2160940.2600000002</v>
      </c>
      <c r="I22" s="31">
        <f t="shared" si="4"/>
        <v>58370016.537297271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3" t="s">
        <v>48</v>
      </c>
      <c r="C23" s="34">
        <v>1606370.0188972678</v>
      </c>
      <c r="D23" s="35">
        <v>0</v>
      </c>
      <c r="E23" s="35">
        <v>0</v>
      </c>
      <c r="F23" s="35">
        <v>68000</v>
      </c>
      <c r="G23" s="35">
        <v>0</v>
      </c>
      <c r="H23" s="35">
        <f t="shared" ref="H23:H31" si="5">D23+F23-E23-G23</f>
        <v>68000</v>
      </c>
      <c r="I23" s="35">
        <f t="shared" ref="I23:I31" si="6">C23+D23-E23+F23-G23</f>
        <v>1674370.0188972678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3" t="s">
        <v>49</v>
      </c>
      <c r="C24" s="34">
        <v>241000</v>
      </c>
      <c r="D24" s="35">
        <v>0</v>
      </c>
      <c r="E24" s="35">
        <v>0</v>
      </c>
      <c r="F24" s="35">
        <v>24000</v>
      </c>
      <c r="G24" s="35">
        <v>0</v>
      </c>
      <c r="H24" s="35">
        <f t="shared" si="5"/>
        <v>24000</v>
      </c>
      <c r="I24" s="35">
        <f t="shared" si="6"/>
        <v>265000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3" t="s">
        <v>50</v>
      </c>
      <c r="C25" s="34">
        <v>0</v>
      </c>
      <c r="D25" s="35">
        <v>0</v>
      </c>
      <c r="E25" s="35">
        <v>0</v>
      </c>
      <c r="F25" s="35">
        <v>0</v>
      </c>
      <c r="G25" s="35">
        <v>0</v>
      </c>
      <c r="H25" s="35">
        <f t="shared" si="5"/>
        <v>0</v>
      </c>
      <c r="I25" s="35">
        <f t="shared" si="6"/>
        <v>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3" t="s">
        <v>51</v>
      </c>
      <c r="C26" s="34">
        <v>23007040.046</v>
      </c>
      <c r="D26" s="35">
        <v>2089853.95</v>
      </c>
      <c r="E26" s="35">
        <v>0</v>
      </c>
      <c r="F26" s="35">
        <v>30000</v>
      </c>
      <c r="G26" s="35">
        <v>150000</v>
      </c>
      <c r="H26" s="35">
        <f t="shared" si="5"/>
        <v>1969853.9500000002</v>
      </c>
      <c r="I26" s="35">
        <f t="shared" si="6"/>
        <v>24976893.995999999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3" t="s">
        <v>52</v>
      </c>
      <c r="C27" s="34">
        <v>10180239.754000001</v>
      </c>
      <c r="D27" s="35">
        <v>273551.2</v>
      </c>
      <c r="E27" s="35">
        <v>0</v>
      </c>
      <c r="F27" s="35">
        <v>0</v>
      </c>
      <c r="G27" s="35">
        <v>110000</v>
      </c>
      <c r="H27" s="35">
        <f t="shared" si="5"/>
        <v>163551.20000000001</v>
      </c>
      <c r="I27" s="35">
        <f t="shared" si="6"/>
        <v>10343790.954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3" t="s">
        <v>53</v>
      </c>
      <c r="C28" s="34">
        <v>14018436.48</v>
      </c>
      <c r="D28" s="35">
        <v>0</v>
      </c>
      <c r="E28" s="35">
        <v>0</v>
      </c>
      <c r="F28" s="35">
        <v>0</v>
      </c>
      <c r="G28" s="35">
        <v>64464.890000000007</v>
      </c>
      <c r="H28" s="35">
        <f t="shared" si="5"/>
        <v>-64464.890000000007</v>
      </c>
      <c r="I28" s="35">
        <f t="shared" si="6"/>
        <v>13953971.59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3" t="s">
        <v>54</v>
      </c>
      <c r="C29" s="34">
        <v>3287956.0779999993</v>
      </c>
      <c r="D29" s="35">
        <v>0</v>
      </c>
      <c r="E29" s="35">
        <v>0</v>
      </c>
      <c r="F29" s="35">
        <v>0</v>
      </c>
      <c r="G29" s="35">
        <v>0</v>
      </c>
      <c r="H29" s="35">
        <f t="shared" si="5"/>
        <v>0</v>
      </c>
      <c r="I29" s="35">
        <f t="shared" si="6"/>
        <v>3287956.0779999993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3" t="s">
        <v>55</v>
      </c>
      <c r="C30" s="34">
        <v>0</v>
      </c>
      <c r="D30" s="35">
        <v>0</v>
      </c>
      <c r="E30" s="35">
        <v>0</v>
      </c>
      <c r="F30" s="35">
        <v>0</v>
      </c>
      <c r="G30" s="35">
        <v>0</v>
      </c>
      <c r="H30" s="35">
        <f t="shared" si="5"/>
        <v>0</v>
      </c>
      <c r="I30" s="35">
        <f t="shared" si="6"/>
        <v>0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3" t="s">
        <v>56</v>
      </c>
      <c r="C31" s="34">
        <v>3868033.9004000006</v>
      </c>
      <c r="D31" s="35">
        <v>0</v>
      </c>
      <c r="E31" s="35">
        <v>0</v>
      </c>
      <c r="F31" s="35">
        <v>0</v>
      </c>
      <c r="G31" s="35">
        <v>0</v>
      </c>
      <c r="H31" s="35">
        <f t="shared" si="5"/>
        <v>0</v>
      </c>
      <c r="I31" s="35">
        <f t="shared" si="6"/>
        <v>3868033.9004000006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3" t="s">
        <v>57</v>
      </c>
      <c r="C32" s="31">
        <f>SUM(C33:C41)</f>
        <v>253110670.90059739</v>
      </c>
      <c r="D32" s="31">
        <f t="shared" ref="D32:I32" si="7">SUM(D33:D41)</f>
        <v>1903523.62</v>
      </c>
      <c r="E32" s="31">
        <f t="shared" si="7"/>
        <v>0</v>
      </c>
      <c r="F32" s="31">
        <f t="shared" si="7"/>
        <v>1594473.03</v>
      </c>
      <c r="G32" s="31">
        <f t="shared" si="7"/>
        <v>11372008.140000001</v>
      </c>
      <c r="H32" s="31">
        <f t="shared" si="7"/>
        <v>-7874011.4899999984</v>
      </c>
      <c r="I32" s="31">
        <f t="shared" si="7"/>
        <v>245236659.41059738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3" t="s">
        <v>58</v>
      </c>
      <c r="C33" s="34">
        <v>106522499.57167287</v>
      </c>
      <c r="D33" s="35">
        <v>0</v>
      </c>
      <c r="E33" s="35">
        <v>0</v>
      </c>
      <c r="F33" s="35">
        <v>515000</v>
      </c>
      <c r="G33" s="35">
        <v>9600000</v>
      </c>
      <c r="H33" s="35">
        <f t="shared" ref="H33:H41" si="8">D33+F33-E33-G33</f>
        <v>-9085000</v>
      </c>
      <c r="I33" s="35">
        <f t="shared" ref="I33:I41" si="9">C33+D33-E33+F33-G33</f>
        <v>97437499.571672872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3" t="s">
        <v>59</v>
      </c>
      <c r="C34" s="34">
        <v>19608130.743599996</v>
      </c>
      <c r="D34" s="35">
        <v>147552</v>
      </c>
      <c r="E34" s="35">
        <v>0</v>
      </c>
      <c r="F34" s="35">
        <v>213146.03</v>
      </c>
      <c r="G34" s="35">
        <v>1772008.14</v>
      </c>
      <c r="H34" s="35">
        <f t="shared" si="8"/>
        <v>-1411310.1099999999</v>
      </c>
      <c r="I34" s="35">
        <f t="shared" si="9"/>
        <v>18196820.633599997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3" t="s">
        <v>60</v>
      </c>
      <c r="C35" s="34">
        <v>41964330.094100006</v>
      </c>
      <c r="D35" s="35">
        <v>1755971.62</v>
      </c>
      <c r="E35" s="35">
        <v>0</v>
      </c>
      <c r="F35" s="35">
        <v>70000</v>
      </c>
      <c r="G35" s="35">
        <v>0</v>
      </c>
      <c r="H35" s="35">
        <f t="shared" si="8"/>
        <v>1825971.62</v>
      </c>
      <c r="I35" s="35">
        <f t="shared" si="9"/>
        <v>43790301.714100003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3" t="s">
        <v>61</v>
      </c>
      <c r="C36" s="34">
        <v>10694864.140000001</v>
      </c>
      <c r="D36" s="35">
        <v>0</v>
      </c>
      <c r="E36" s="35">
        <v>0</v>
      </c>
      <c r="F36" s="35">
        <v>750000</v>
      </c>
      <c r="G36" s="35">
        <v>0</v>
      </c>
      <c r="H36" s="35">
        <f t="shared" si="8"/>
        <v>750000</v>
      </c>
      <c r="I36" s="35">
        <f t="shared" si="9"/>
        <v>11444864.140000001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3" t="s">
        <v>62</v>
      </c>
      <c r="C37" s="34">
        <v>33429861.639999997</v>
      </c>
      <c r="D37" s="35">
        <v>0</v>
      </c>
      <c r="E37" s="35">
        <v>0</v>
      </c>
      <c r="F37" s="35">
        <v>0</v>
      </c>
      <c r="G37" s="35">
        <v>0</v>
      </c>
      <c r="H37" s="35">
        <f t="shared" si="8"/>
        <v>0</v>
      </c>
      <c r="I37" s="35">
        <f t="shared" si="9"/>
        <v>33429861.639999997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3" t="s">
        <v>63</v>
      </c>
      <c r="C38" s="34">
        <v>3396808.16</v>
      </c>
      <c r="D38" s="35">
        <v>0</v>
      </c>
      <c r="E38" s="35">
        <v>0</v>
      </c>
      <c r="F38" s="35">
        <v>0</v>
      </c>
      <c r="G38" s="35">
        <v>0</v>
      </c>
      <c r="H38" s="35">
        <f t="shared" si="8"/>
        <v>0</v>
      </c>
      <c r="I38" s="35">
        <f t="shared" si="9"/>
        <v>3396808.16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3" t="s">
        <v>64</v>
      </c>
      <c r="C39" s="34">
        <v>704351.61</v>
      </c>
      <c r="D39" s="35">
        <v>0</v>
      </c>
      <c r="E39" s="35">
        <v>0</v>
      </c>
      <c r="F39" s="35">
        <v>46327</v>
      </c>
      <c r="G39" s="35">
        <v>0</v>
      </c>
      <c r="H39" s="35">
        <f t="shared" si="8"/>
        <v>46327</v>
      </c>
      <c r="I39" s="35">
        <f t="shared" si="9"/>
        <v>750678.61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3" t="s">
        <v>65</v>
      </c>
      <c r="C40" s="34">
        <v>962856.84880000004</v>
      </c>
      <c r="D40" s="35">
        <v>0</v>
      </c>
      <c r="E40" s="35">
        <v>0</v>
      </c>
      <c r="F40" s="35">
        <v>0</v>
      </c>
      <c r="G40" s="35">
        <v>0</v>
      </c>
      <c r="H40" s="35">
        <f t="shared" si="8"/>
        <v>0</v>
      </c>
      <c r="I40" s="35">
        <f t="shared" si="9"/>
        <v>962856.84880000004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3" t="s">
        <v>66</v>
      </c>
      <c r="C41" s="34">
        <v>35826968.092424549</v>
      </c>
      <c r="D41" s="35">
        <v>0</v>
      </c>
      <c r="E41" s="35">
        <v>0</v>
      </c>
      <c r="F41" s="35">
        <v>0</v>
      </c>
      <c r="G41" s="35">
        <v>0</v>
      </c>
      <c r="H41" s="35">
        <f t="shared" si="8"/>
        <v>0</v>
      </c>
      <c r="I41" s="35">
        <f t="shared" si="9"/>
        <v>35826968.092424549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3" t="s">
        <v>67</v>
      </c>
      <c r="C42" s="31">
        <f>SUM(C43:C51)</f>
        <v>1128434.824</v>
      </c>
      <c r="D42" s="31">
        <f t="shared" ref="D42:I42" si="10">SUM(D43:D51)</f>
        <v>0</v>
      </c>
      <c r="E42" s="31">
        <f t="shared" si="10"/>
        <v>0</v>
      </c>
      <c r="F42" s="31">
        <f t="shared" si="10"/>
        <v>0</v>
      </c>
      <c r="G42" s="31">
        <f t="shared" si="10"/>
        <v>0</v>
      </c>
      <c r="H42" s="31">
        <f t="shared" si="10"/>
        <v>0</v>
      </c>
      <c r="I42" s="31">
        <f t="shared" si="10"/>
        <v>1128434.824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3" t="s">
        <v>68</v>
      </c>
      <c r="C43" s="34">
        <v>0</v>
      </c>
      <c r="D43" s="35">
        <v>0</v>
      </c>
      <c r="E43" s="35">
        <v>0</v>
      </c>
      <c r="F43" s="35">
        <v>0</v>
      </c>
      <c r="G43" s="35">
        <v>0</v>
      </c>
      <c r="H43" s="35">
        <f t="shared" ref="H43:H51" si="11">D43+F43-E43-G43</f>
        <v>0</v>
      </c>
      <c r="I43" s="35">
        <f t="shared" ref="I43:I51" si="12">C43+D43-E43+F43-G43</f>
        <v>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3" t="s">
        <v>69</v>
      </c>
      <c r="C44" s="34">
        <v>0</v>
      </c>
      <c r="D44" s="35">
        <v>0</v>
      </c>
      <c r="E44" s="35">
        <v>0</v>
      </c>
      <c r="F44" s="35">
        <v>0</v>
      </c>
      <c r="G44" s="35">
        <v>0</v>
      </c>
      <c r="H44" s="35">
        <f t="shared" si="11"/>
        <v>0</v>
      </c>
      <c r="I44" s="35">
        <f t="shared" si="12"/>
        <v>0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3" t="s">
        <v>70</v>
      </c>
      <c r="C45" s="34">
        <v>0</v>
      </c>
      <c r="D45" s="35">
        <v>0</v>
      </c>
      <c r="E45" s="35">
        <v>0</v>
      </c>
      <c r="F45" s="35">
        <v>0</v>
      </c>
      <c r="G45" s="35">
        <v>0</v>
      </c>
      <c r="H45" s="35">
        <f t="shared" si="11"/>
        <v>0</v>
      </c>
      <c r="I45" s="35">
        <f t="shared" si="12"/>
        <v>0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3" t="s">
        <v>71</v>
      </c>
      <c r="C46" s="34">
        <v>128434.82399999999</v>
      </c>
      <c r="D46" s="35">
        <v>0</v>
      </c>
      <c r="E46" s="35">
        <v>0</v>
      </c>
      <c r="F46" s="35">
        <v>0</v>
      </c>
      <c r="G46" s="35">
        <v>0</v>
      </c>
      <c r="H46" s="35">
        <f t="shared" si="11"/>
        <v>0</v>
      </c>
      <c r="I46" s="35">
        <f t="shared" si="12"/>
        <v>128434.82399999999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3" t="s">
        <v>72</v>
      </c>
      <c r="C47" s="34">
        <v>0</v>
      </c>
      <c r="D47" s="35">
        <v>0</v>
      </c>
      <c r="E47" s="35">
        <v>0</v>
      </c>
      <c r="F47" s="35">
        <v>0</v>
      </c>
      <c r="G47" s="35">
        <v>0</v>
      </c>
      <c r="H47" s="35">
        <f t="shared" si="11"/>
        <v>0</v>
      </c>
      <c r="I47" s="35">
        <f t="shared" si="12"/>
        <v>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3" t="s">
        <v>73</v>
      </c>
      <c r="C48" s="34">
        <v>0</v>
      </c>
      <c r="D48" s="35">
        <v>0</v>
      </c>
      <c r="E48" s="35">
        <v>0</v>
      </c>
      <c r="F48" s="35">
        <v>0</v>
      </c>
      <c r="G48" s="35">
        <v>0</v>
      </c>
      <c r="H48" s="35">
        <f t="shared" si="11"/>
        <v>0</v>
      </c>
      <c r="I48" s="35">
        <f t="shared" si="12"/>
        <v>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3" t="s">
        <v>74</v>
      </c>
      <c r="C49" s="34">
        <v>0</v>
      </c>
      <c r="D49" s="35">
        <v>0</v>
      </c>
      <c r="E49" s="35">
        <v>0</v>
      </c>
      <c r="F49" s="35">
        <v>0</v>
      </c>
      <c r="G49" s="35">
        <v>0</v>
      </c>
      <c r="H49" s="35">
        <f t="shared" si="11"/>
        <v>0</v>
      </c>
      <c r="I49" s="35">
        <f t="shared" si="12"/>
        <v>0</v>
      </c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3" t="s">
        <v>75</v>
      </c>
      <c r="C50" s="34">
        <v>1000000</v>
      </c>
      <c r="D50" s="35">
        <v>0</v>
      </c>
      <c r="E50" s="35">
        <v>0</v>
      </c>
      <c r="F50" s="35">
        <v>0</v>
      </c>
      <c r="G50" s="35">
        <v>0</v>
      </c>
      <c r="H50" s="35">
        <f t="shared" si="11"/>
        <v>0</v>
      </c>
      <c r="I50" s="35">
        <f t="shared" si="12"/>
        <v>1000000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3" t="s">
        <v>76</v>
      </c>
      <c r="C51" s="34">
        <v>0</v>
      </c>
      <c r="D51" s="35">
        <v>0</v>
      </c>
      <c r="E51" s="35">
        <v>0</v>
      </c>
      <c r="F51" s="35">
        <v>0</v>
      </c>
      <c r="G51" s="35">
        <v>0</v>
      </c>
      <c r="H51" s="35">
        <f t="shared" si="11"/>
        <v>0</v>
      </c>
      <c r="I51" s="35">
        <f t="shared" si="12"/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3" t="s">
        <v>77</v>
      </c>
      <c r="C52" s="31">
        <f>SUM(C53:C61)</f>
        <v>53903535.548600011</v>
      </c>
      <c r="D52" s="31">
        <f t="shared" ref="D52:I52" si="13">SUM(D53:D61)</f>
        <v>1853588.1400000001</v>
      </c>
      <c r="E52" s="31">
        <f t="shared" si="13"/>
        <v>0</v>
      </c>
      <c r="F52" s="31">
        <f t="shared" si="13"/>
        <v>9980000</v>
      </c>
      <c r="G52" s="31">
        <f t="shared" si="13"/>
        <v>0</v>
      </c>
      <c r="H52" s="31">
        <f t="shared" si="13"/>
        <v>11833588.140000001</v>
      </c>
      <c r="I52" s="31">
        <f t="shared" si="13"/>
        <v>65737123.688600011</v>
      </c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3" t="s">
        <v>78</v>
      </c>
      <c r="C53" s="34">
        <v>3616072.4331999999</v>
      </c>
      <c r="D53" s="35">
        <v>1139395.71</v>
      </c>
      <c r="E53" s="35">
        <v>0</v>
      </c>
      <c r="F53" s="35">
        <v>130000</v>
      </c>
      <c r="G53" s="35">
        <v>0</v>
      </c>
      <c r="H53" s="35">
        <f t="shared" ref="H53:H61" si="14">D53+F53-E53-G53</f>
        <v>1269395.71</v>
      </c>
      <c r="I53" s="35">
        <f t="shared" ref="I53:I61" si="15">C53+D53-E53+F53-G53</f>
        <v>4885468.1431999998</v>
      </c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3" t="s">
        <v>79</v>
      </c>
      <c r="C54" s="34">
        <v>0</v>
      </c>
      <c r="D54" s="35">
        <v>0</v>
      </c>
      <c r="E54" s="35">
        <v>0</v>
      </c>
      <c r="F54" s="35">
        <v>0</v>
      </c>
      <c r="G54" s="35">
        <v>0</v>
      </c>
      <c r="H54" s="35">
        <f t="shared" si="14"/>
        <v>0</v>
      </c>
      <c r="I54" s="35">
        <f t="shared" si="15"/>
        <v>0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3" t="s">
        <v>80</v>
      </c>
      <c r="C55" s="34">
        <v>946655.2</v>
      </c>
      <c r="D55" s="35">
        <v>0</v>
      </c>
      <c r="E55" s="35">
        <v>0</v>
      </c>
      <c r="F55" s="35">
        <v>0</v>
      </c>
      <c r="G55" s="35">
        <v>0</v>
      </c>
      <c r="H55" s="35">
        <f t="shared" si="14"/>
        <v>0</v>
      </c>
      <c r="I55" s="35">
        <f t="shared" si="15"/>
        <v>946655.2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3" t="s">
        <v>81</v>
      </c>
      <c r="C56" s="34">
        <v>6200000.0104</v>
      </c>
      <c r="D56" s="35">
        <v>0</v>
      </c>
      <c r="E56" s="35">
        <v>0</v>
      </c>
      <c r="F56" s="35">
        <v>5500000</v>
      </c>
      <c r="G56" s="35">
        <v>0</v>
      </c>
      <c r="H56" s="35">
        <f t="shared" si="14"/>
        <v>5500000</v>
      </c>
      <c r="I56" s="35">
        <f t="shared" si="15"/>
        <v>11700000.010400001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3" t="s">
        <v>82</v>
      </c>
      <c r="C57" s="34">
        <v>0</v>
      </c>
      <c r="D57" s="35">
        <v>0</v>
      </c>
      <c r="E57" s="35">
        <v>0</v>
      </c>
      <c r="F57" s="35">
        <v>0</v>
      </c>
      <c r="G57" s="35">
        <v>0</v>
      </c>
      <c r="H57" s="35">
        <f t="shared" si="14"/>
        <v>0</v>
      </c>
      <c r="I57" s="35">
        <f t="shared" si="15"/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3" t="s">
        <v>83</v>
      </c>
      <c r="C58" s="34">
        <v>37270898.225000009</v>
      </c>
      <c r="D58" s="35">
        <v>714192.43</v>
      </c>
      <c r="E58" s="35">
        <v>0</v>
      </c>
      <c r="F58" s="35">
        <v>1850000</v>
      </c>
      <c r="G58" s="35">
        <v>0</v>
      </c>
      <c r="H58" s="35">
        <f t="shared" si="14"/>
        <v>2564192.4300000002</v>
      </c>
      <c r="I58" s="35">
        <f t="shared" si="15"/>
        <v>39835090.655000009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3" t="s">
        <v>84</v>
      </c>
      <c r="C59" s="34">
        <v>0</v>
      </c>
      <c r="D59" s="35">
        <v>0</v>
      </c>
      <c r="E59" s="35">
        <v>0</v>
      </c>
      <c r="F59" s="35">
        <v>0</v>
      </c>
      <c r="G59" s="35">
        <v>0</v>
      </c>
      <c r="H59" s="35">
        <f t="shared" si="14"/>
        <v>0</v>
      </c>
      <c r="I59" s="35">
        <f t="shared" si="15"/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3" t="s">
        <v>85</v>
      </c>
      <c r="C60" s="34">
        <v>4640000</v>
      </c>
      <c r="D60" s="35">
        <v>0</v>
      </c>
      <c r="E60" s="35">
        <v>0</v>
      </c>
      <c r="F60" s="35">
        <v>0</v>
      </c>
      <c r="G60" s="35">
        <v>0</v>
      </c>
      <c r="H60" s="35">
        <f t="shared" si="14"/>
        <v>0</v>
      </c>
      <c r="I60" s="35">
        <f t="shared" si="15"/>
        <v>4640000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3" t="s">
        <v>86</v>
      </c>
      <c r="C61" s="34">
        <v>1229909.68</v>
      </c>
      <c r="D61" s="35">
        <v>0</v>
      </c>
      <c r="E61" s="35">
        <v>0</v>
      </c>
      <c r="F61" s="35">
        <v>2500000</v>
      </c>
      <c r="G61" s="35">
        <v>0</v>
      </c>
      <c r="H61" s="35">
        <f t="shared" si="14"/>
        <v>2500000</v>
      </c>
      <c r="I61" s="35">
        <f t="shared" si="15"/>
        <v>3729909.6799999997</v>
      </c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3" t="s">
        <v>87</v>
      </c>
      <c r="C62" s="31">
        <f>SUM(C63:C65)</f>
        <v>150000000</v>
      </c>
      <c r="D62" s="31">
        <f t="shared" ref="D62:I62" si="16">SUM(D63:D65)</f>
        <v>120297725.16</v>
      </c>
      <c r="E62" s="31">
        <f t="shared" si="16"/>
        <v>0</v>
      </c>
      <c r="F62" s="31">
        <f t="shared" si="16"/>
        <v>7070172.1399999997</v>
      </c>
      <c r="G62" s="31">
        <f t="shared" si="16"/>
        <v>7070172.1399999997</v>
      </c>
      <c r="H62" s="31">
        <f t="shared" si="16"/>
        <v>120297725.16</v>
      </c>
      <c r="I62" s="31">
        <f t="shared" si="16"/>
        <v>270297725.16000003</v>
      </c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3" t="s">
        <v>88</v>
      </c>
      <c r="C63" s="34">
        <v>95238554.599999994</v>
      </c>
      <c r="D63" s="35">
        <v>70074497.890000001</v>
      </c>
      <c r="E63" s="35">
        <v>0</v>
      </c>
      <c r="F63" s="35">
        <v>0</v>
      </c>
      <c r="G63" s="35">
        <v>7070172.1399999997</v>
      </c>
      <c r="H63" s="35">
        <f t="shared" ref="H63:H65" si="17">D63+F63-E63-G63</f>
        <v>63004325.75</v>
      </c>
      <c r="I63" s="35">
        <f t="shared" ref="I63:I65" si="18">C63+D63-E63+F63-G63</f>
        <v>158242880.35000002</v>
      </c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3" t="s">
        <v>89</v>
      </c>
      <c r="C64" s="34">
        <v>54761445.399999999</v>
      </c>
      <c r="D64" s="35">
        <v>50223227.270000003</v>
      </c>
      <c r="E64" s="35">
        <v>0</v>
      </c>
      <c r="F64" s="35">
        <v>7070172.1399999997</v>
      </c>
      <c r="G64" s="35">
        <v>0</v>
      </c>
      <c r="H64" s="35">
        <f t="shared" si="17"/>
        <v>57293399.410000004</v>
      </c>
      <c r="I64" s="35">
        <f t="shared" si="18"/>
        <v>112054844.81</v>
      </c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3" t="s">
        <v>90</v>
      </c>
      <c r="C65" s="34">
        <v>0</v>
      </c>
      <c r="D65" s="35">
        <v>0</v>
      </c>
      <c r="E65" s="35">
        <v>0</v>
      </c>
      <c r="F65" s="35">
        <v>0</v>
      </c>
      <c r="G65" s="35">
        <v>0</v>
      </c>
      <c r="H65" s="35">
        <f t="shared" si="17"/>
        <v>0</v>
      </c>
      <c r="I65" s="35">
        <f t="shared" si="18"/>
        <v>0</v>
      </c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3" t="s">
        <v>91</v>
      </c>
      <c r="C66" s="31">
        <f>SUM(C67:C73)</f>
        <v>0</v>
      </c>
      <c r="D66" s="31">
        <f t="shared" ref="D66:I66" si="19">SUM(D67:D73)</f>
        <v>289987504.98000002</v>
      </c>
      <c r="E66" s="31">
        <f t="shared" si="19"/>
        <v>0</v>
      </c>
      <c r="F66" s="31">
        <f t="shared" si="19"/>
        <v>0</v>
      </c>
      <c r="G66" s="31">
        <f t="shared" si="19"/>
        <v>0</v>
      </c>
      <c r="H66" s="31">
        <f t="shared" si="19"/>
        <v>289987504.98000002</v>
      </c>
      <c r="I66" s="31">
        <f t="shared" si="19"/>
        <v>289987504.98000002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3" t="s">
        <v>92</v>
      </c>
      <c r="C67" s="34">
        <v>0</v>
      </c>
      <c r="D67" s="35">
        <v>0</v>
      </c>
      <c r="E67" s="35">
        <v>0</v>
      </c>
      <c r="F67" s="35">
        <v>0</v>
      </c>
      <c r="G67" s="35">
        <v>0</v>
      </c>
      <c r="H67" s="35">
        <f t="shared" ref="H67:H73" si="20">D67+F67-E67-G67</f>
        <v>0</v>
      </c>
      <c r="I67" s="35">
        <f t="shared" ref="I67:I73" si="21">C67+D67-E67+F67-G67</f>
        <v>0</v>
      </c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3" t="s">
        <v>93</v>
      </c>
      <c r="C68" s="34">
        <v>0</v>
      </c>
      <c r="D68" s="35">
        <v>0</v>
      </c>
      <c r="E68" s="35">
        <v>0</v>
      </c>
      <c r="F68" s="35">
        <v>0</v>
      </c>
      <c r="G68" s="35">
        <v>0</v>
      </c>
      <c r="H68" s="35">
        <f t="shared" si="20"/>
        <v>0</v>
      </c>
      <c r="I68" s="35">
        <f t="shared" si="21"/>
        <v>0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3" t="s">
        <v>94</v>
      </c>
      <c r="C69" s="34">
        <v>0</v>
      </c>
      <c r="D69" s="35">
        <v>0</v>
      </c>
      <c r="E69" s="35">
        <v>0</v>
      </c>
      <c r="F69" s="35">
        <v>0</v>
      </c>
      <c r="G69" s="35">
        <v>0</v>
      </c>
      <c r="H69" s="35">
        <f t="shared" si="20"/>
        <v>0</v>
      </c>
      <c r="I69" s="35">
        <f t="shared" si="21"/>
        <v>0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3" t="s">
        <v>95</v>
      </c>
      <c r="C70" s="34">
        <v>0</v>
      </c>
      <c r="D70" s="35">
        <v>0</v>
      </c>
      <c r="E70" s="35">
        <v>0</v>
      </c>
      <c r="F70" s="35">
        <v>0</v>
      </c>
      <c r="G70" s="35">
        <v>0</v>
      </c>
      <c r="H70" s="35">
        <f t="shared" si="20"/>
        <v>0</v>
      </c>
      <c r="I70" s="35">
        <f t="shared" si="21"/>
        <v>0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3" t="s">
        <v>96</v>
      </c>
      <c r="C71" s="34">
        <v>0</v>
      </c>
      <c r="D71" s="35">
        <v>0</v>
      </c>
      <c r="E71" s="35">
        <v>0</v>
      </c>
      <c r="F71" s="35">
        <v>0</v>
      </c>
      <c r="G71" s="35">
        <v>0</v>
      </c>
      <c r="H71" s="35">
        <f t="shared" si="20"/>
        <v>0</v>
      </c>
      <c r="I71" s="35">
        <f t="shared" si="21"/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3" t="s">
        <v>97</v>
      </c>
      <c r="C72" s="34">
        <v>0</v>
      </c>
      <c r="D72" s="35">
        <v>0</v>
      </c>
      <c r="E72" s="35">
        <v>0</v>
      </c>
      <c r="F72" s="35">
        <v>0</v>
      </c>
      <c r="G72" s="35">
        <v>0</v>
      </c>
      <c r="H72" s="35">
        <f t="shared" si="20"/>
        <v>0</v>
      </c>
      <c r="I72" s="35">
        <f t="shared" si="21"/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3" t="s">
        <v>98</v>
      </c>
      <c r="C73" s="34">
        <v>0</v>
      </c>
      <c r="D73" s="35">
        <f>100227010+189760494.98</f>
        <v>289987504.98000002</v>
      </c>
      <c r="E73" s="35">
        <v>0</v>
      </c>
      <c r="F73" s="35">
        <v>0</v>
      </c>
      <c r="G73" s="35">
        <v>0</v>
      </c>
      <c r="H73" s="35">
        <f t="shared" si="20"/>
        <v>289987504.98000002</v>
      </c>
      <c r="I73" s="35">
        <f t="shared" si="21"/>
        <v>289987504.98000002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3" t="s">
        <v>99</v>
      </c>
      <c r="C74" s="31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3" t="s">
        <v>100</v>
      </c>
      <c r="C75" s="34">
        <v>0</v>
      </c>
      <c r="D75" s="35">
        <v>0</v>
      </c>
      <c r="E75" s="35">
        <v>0</v>
      </c>
      <c r="F75" s="35">
        <v>0</v>
      </c>
      <c r="G75" s="35">
        <v>0</v>
      </c>
      <c r="H75" s="35">
        <f t="shared" ref="H75:H77" si="22">D75+F75-E75-G75</f>
        <v>0</v>
      </c>
      <c r="I75" s="35">
        <f t="shared" ref="I75:I77" si="23">C75+D75-E75+F75-G75</f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3" t="s">
        <v>101</v>
      </c>
      <c r="C76" s="34">
        <v>0</v>
      </c>
      <c r="D76" s="35">
        <v>0</v>
      </c>
      <c r="E76" s="35">
        <v>0</v>
      </c>
      <c r="F76" s="35">
        <v>0</v>
      </c>
      <c r="G76" s="35">
        <v>0</v>
      </c>
      <c r="H76" s="35">
        <f t="shared" si="22"/>
        <v>0</v>
      </c>
      <c r="I76" s="35">
        <f t="shared" si="23"/>
        <v>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3" t="s">
        <v>102</v>
      </c>
      <c r="C77" s="34">
        <v>0</v>
      </c>
      <c r="D77" s="35">
        <v>0</v>
      </c>
      <c r="E77" s="35">
        <v>0</v>
      </c>
      <c r="F77" s="35">
        <v>0</v>
      </c>
      <c r="G77" s="35">
        <v>0</v>
      </c>
      <c r="H77" s="35">
        <f t="shared" si="22"/>
        <v>0</v>
      </c>
      <c r="I77" s="35">
        <f t="shared" si="23"/>
        <v>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3" t="s">
        <v>103</v>
      </c>
      <c r="C78" s="31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  <c r="I78" s="32">
        <v>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3" t="s">
        <v>104</v>
      </c>
      <c r="C79" s="34">
        <v>0</v>
      </c>
      <c r="D79" s="35">
        <v>0</v>
      </c>
      <c r="E79" s="35">
        <v>0</v>
      </c>
      <c r="F79" s="35">
        <v>0</v>
      </c>
      <c r="G79" s="35">
        <v>0</v>
      </c>
      <c r="H79" s="35">
        <f t="shared" ref="H79:H85" si="24">D79+F79-E79-G79</f>
        <v>0</v>
      </c>
      <c r="I79" s="35">
        <f t="shared" ref="I79:I85" si="25">C79+D79-E79+F79-G79</f>
        <v>0</v>
      </c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3" t="s">
        <v>105</v>
      </c>
      <c r="C80" s="34">
        <v>0</v>
      </c>
      <c r="D80" s="35">
        <v>0</v>
      </c>
      <c r="E80" s="35">
        <v>0</v>
      </c>
      <c r="F80" s="35">
        <v>0</v>
      </c>
      <c r="G80" s="35">
        <v>0</v>
      </c>
      <c r="H80" s="35">
        <f t="shared" si="24"/>
        <v>0</v>
      </c>
      <c r="I80" s="35">
        <f t="shared" si="25"/>
        <v>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3" t="s">
        <v>106</v>
      </c>
      <c r="C81" s="34">
        <v>0</v>
      </c>
      <c r="D81" s="35">
        <v>0</v>
      </c>
      <c r="E81" s="35">
        <v>0</v>
      </c>
      <c r="F81" s="35">
        <v>0</v>
      </c>
      <c r="G81" s="35">
        <v>0</v>
      </c>
      <c r="H81" s="35">
        <f t="shared" si="24"/>
        <v>0</v>
      </c>
      <c r="I81" s="35">
        <f t="shared" si="25"/>
        <v>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3" t="s">
        <v>107</v>
      </c>
      <c r="C82" s="34">
        <v>0</v>
      </c>
      <c r="D82" s="35">
        <v>0</v>
      </c>
      <c r="E82" s="35">
        <v>0</v>
      </c>
      <c r="F82" s="35">
        <v>0</v>
      </c>
      <c r="G82" s="35">
        <v>0</v>
      </c>
      <c r="H82" s="35">
        <f t="shared" si="24"/>
        <v>0</v>
      </c>
      <c r="I82" s="35">
        <f t="shared" si="25"/>
        <v>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3" t="s">
        <v>108</v>
      </c>
      <c r="C83" s="34">
        <v>0</v>
      </c>
      <c r="D83" s="35">
        <v>0</v>
      </c>
      <c r="E83" s="35">
        <v>0</v>
      </c>
      <c r="F83" s="35">
        <v>0</v>
      </c>
      <c r="G83" s="35">
        <v>0</v>
      </c>
      <c r="H83" s="35">
        <f t="shared" si="24"/>
        <v>0</v>
      </c>
      <c r="I83" s="35">
        <f t="shared" si="25"/>
        <v>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3" t="s">
        <v>109</v>
      </c>
      <c r="C84" s="34">
        <v>0</v>
      </c>
      <c r="D84" s="35">
        <v>0</v>
      </c>
      <c r="E84" s="35">
        <v>0</v>
      </c>
      <c r="F84" s="35">
        <v>0</v>
      </c>
      <c r="G84" s="35">
        <v>0</v>
      </c>
      <c r="H84" s="35">
        <f t="shared" si="24"/>
        <v>0</v>
      </c>
      <c r="I84" s="35">
        <f t="shared" si="25"/>
        <v>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3" t="s">
        <v>110</v>
      </c>
      <c r="C85" s="34">
        <v>0</v>
      </c>
      <c r="D85" s="35">
        <v>0</v>
      </c>
      <c r="E85" s="35">
        <v>0</v>
      </c>
      <c r="F85" s="35">
        <v>0</v>
      </c>
      <c r="G85" s="35">
        <v>0</v>
      </c>
      <c r="H85" s="35">
        <f t="shared" si="24"/>
        <v>0</v>
      </c>
      <c r="I85" s="35">
        <f t="shared" si="25"/>
        <v>0</v>
      </c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3"/>
      <c r="C86" s="34"/>
      <c r="D86" s="35"/>
      <c r="E86" s="35"/>
      <c r="F86" s="35"/>
      <c r="G86" s="35"/>
      <c r="H86" s="35"/>
      <c r="I86" s="35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6" t="s">
        <v>111</v>
      </c>
      <c r="C87" s="32">
        <f>C88+C96+C106+C116+C126+C136+C140+C148+C152</f>
        <v>0</v>
      </c>
      <c r="D87" s="32">
        <f t="shared" ref="D87:I87" si="26">D88+D96+D106+D116+D126+D136+D140+D148+D152</f>
        <v>137567997.21000001</v>
      </c>
      <c r="E87" s="32">
        <f t="shared" si="26"/>
        <v>760380</v>
      </c>
      <c r="F87" s="32">
        <f t="shared" si="26"/>
        <v>0</v>
      </c>
      <c r="G87" s="32">
        <f t="shared" si="26"/>
        <v>0</v>
      </c>
      <c r="H87" s="32">
        <f t="shared" si="26"/>
        <v>136807617.21000001</v>
      </c>
      <c r="I87" s="32">
        <f t="shared" si="26"/>
        <v>136807617.21000001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3" t="s">
        <v>39</v>
      </c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3" t="s">
        <v>40</v>
      </c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f t="shared" ref="H89:H95" si="27">D89+F89-E89-G89</f>
        <v>0</v>
      </c>
      <c r="I89" s="35">
        <f t="shared" ref="I89:I95" si="28">C89+D89-E89+F89-G89</f>
        <v>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3" t="s">
        <v>41</v>
      </c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f t="shared" si="27"/>
        <v>0</v>
      </c>
      <c r="I90" s="35">
        <f t="shared" si="28"/>
        <v>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3" t="s">
        <v>42</v>
      </c>
      <c r="C91" s="35">
        <v>0</v>
      </c>
      <c r="D91" s="35">
        <v>0</v>
      </c>
      <c r="E91" s="35">
        <v>0</v>
      </c>
      <c r="F91" s="35">
        <v>0</v>
      </c>
      <c r="G91" s="35">
        <v>0</v>
      </c>
      <c r="H91" s="35">
        <f t="shared" si="27"/>
        <v>0</v>
      </c>
      <c r="I91" s="35">
        <f t="shared" si="28"/>
        <v>0</v>
      </c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3" t="s">
        <v>43</v>
      </c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f t="shared" si="27"/>
        <v>0</v>
      </c>
      <c r="I92" s="35">
        <f t="shared" si="28"/>
        <v>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3" t="s">
        <v>44</v>
      </c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f t="shared" si="27"/>
        <v>0</v>
      </c>
      <c r="I93" s="35">
        <f t="shared" si="28"/>
        <v>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3" t="s">
        <v>45</v>
      </c>
      <c r="C94" s="35">
        <v>0</v>
      </c>
      <c r="D94" s="35">
        <v>0</v>
      </c>
      <c r="E94" s="35">
        <v>0</v>
      </c>
      <c r="F94" s="35">
        <v>0</v>
      </c>
      <c r="G94" s="35">
        <v>0</v>
      </c>
      <c r="H94" s="35">
        <f t="shared" si="27"/>
        <v>0</v>
      </c>
      <c r="I94" s="35">
        <f t="shared" si="28"/>
        <v>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3" t="s">
        <v>46</v>
      </c>
      <c r="C95" s="35">
        <v>0</v>
      </c>
      <c r="D95" s="35">
        <v>0</v>
      </c>
      <c r="E95" s="35">
        <v>0</v>
      </c>
      <c r="F95" s="35">
        <v>0</v>
      </c>
      <c r="G95" s="35">
        <v>0</v>
      </c>
      <c r="H95" s="35">
        <f t="shared" si="27"/>
        <v>0</v>
      </c>
      <c r="I95" s="35">
        <f t="shared" si="28"/>
        <v>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3" t="s">
        <v>47</v>
      </c>
      <c r="C96" s="32">
        <f>SUM(C97:C105)</f>
        <v>0</v>
      </c>
      <c r="D96" s="32">
        <f t="shared" ref="D96:I96" si="29">SUM(D97:D105)</f>
        <v>810000</v>
      </c>
      <c r="E96" s="32">
        <f t="shared" si="29"/>
        <v>0</v>
      </c>
      <c r="F96" s="32">
        <f t="shared" si="29"/>
        <v>0</v>
      </c>
      <c r="G96" s="32">
        <f t="shared" si="29"/>
        <v>0</v>
      </c>
      <c r="H96" s="32">
        <f t="shared" si="29"/>
        <v>810000</v>
      </c>
      <c r="I96" s="32">
        <f t="shared" si="29"/>
        <v>810000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3" t="s">
        <v>48</v>
      </c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f t="shared" ref="H97:H159" si="30">D97+F97-E97-G97</f>
        <v>0</v>
      </c>
      <c r="I97" s="35">
        <f t="shared" ref="I97:I159" si="31">C97+D97-E97+F97-G97</f>
        <v>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3" t="s">
        <v>49</v>
      </c>
      <c r="C98" s="35">
        <v>0</v>
      </c>
      <c r="D98" s="35">
        <v>0</v>
      </c>
      <c r="E98" s="35">
        <v>0</v>
      </c>
      <c r="F98" s="35">
        <v>0</v>
      </c>
      <c r="G98" s="35">
        <v>0</v>
      </c>
      <c r="H98" s="35">
        <f t="shared" si="30"/>
        <v>0</v>
      </c>
      <c r="I98" s="35">
        <f t="shared" si="31"/>
        <v>0</v>
      </c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3" t="s">
        <v>50</v>
      </c>
      <c r="C99" s="35">
        <v>0</v>
      </c>
      <c r="D99" s="35">
        <v>810000</v>
      </c>
      <c r="E99" s="35">
        <v>0</v>
      </c>
      <c r="F99" s="35">
        <v>0</v>
      </c>
      <c r="G99" s="35">
        <v>0</v>
      </c>
      <c r="H99" s="35">
        <f t="shared" si="30"/>
        <v>810000</v>
      </c>
      <c r="I99" s="35">
        <f t="shared" si="31"/>
        <v>810000</v>
      </c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3" t="s">
        <v>51</v>
      </c>
      <c r="C100" s="35">
        <v>0</v>
      </c>
      <c r="D100" s="35">
        <v>0</v>
      </c>
      <c r="E100" s="35">
        <v>0</v>
      </c>
      <c r="F100" s="35">
        <v>0</v>
      </c>
      <c r="G100" s="35">
        <v>0</v>
      </c>
      <c r="H100" s="35">
        <f t="shared" si="30"/>
        <v>0</v>
      </c>
      <c r="I100" s="35">
        <f t="shared" si="31"/>
        <v>0</v>
      </c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7" t="s">
        <v>52</v>
      </c>
      <c r="C101" s="35">
        <v>0</v>
      </c>
      <c r="D101" s="35">
        <v>0</v>
      </c>
      <c r="E101" s="35">
        <v>0</v>
      </c>
      <c r="F101" s="35">
        <v>0</v>
      </c>
      <c r="G101" s="35">
        <v>0</v>
      </c>
      <c r="H101" s="35">
        <f t="shared" si="30"/>
        <v>0</v>
      </c>
      <c r="I101" s="35">
        <f t="shared" si="31"/>
        <v>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3" t="s">
        <v>53</v>
      </c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f t="shared" si="30"/>
        <v>0</v>
      </c>
      <c r="I102" s="35">
        <f t="shared" si="31"/>
        <v>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3" t="s">
        <v>54</v>
      </c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f t="shared" si="30"/>
        <v>0</v>
      </c>
      <c r="I103" s="35">
        <f t="shared" si="31"/>
        <v>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3" t="s">
        <v>55</v>
      </c>
      <c r="C104" s="35">
        <v>0</v>
      </c>
      <c r="D104" s="35">
        <v>0</v>
      </c>
      <c r="E104" s="35">
        <v>0</v>
      </c>
      <c r="F104" s="35">
        <v>0</v>
      </c>
      <c r="G104" s="35">
        <v>0</v>
      </c>
      <c r="H104" s="35">
        <f t="shared" si="30"/>
        <v>0</v>
      </c>
      <c r="I104" s="35">
        <f t="shared" si="31"/>
        <v>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3" t="s">
        <v>56</v>
      </c>
      <c r="C105" s="35">
        <v>0</v>
      </c>
      <c r="D105" s="35">
        <v>0</v>
      </c>
      <c r="E105" s="35">
        <v>0</v>
      </c>
      <c r="F105" s="35">
        <v>0</v>
      </c>
      <c r="G105" s="35">
        <v>0</v>
      </c>
      <c r="H105" s="35">
        <f t="shared" si="30"/>
        <v>0</v>
      </c>
      <c r="I105" s="35">
        <f t="shared" si="31"/>
        <v>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3" t="s">
        <v>57</v>
      </c>
      <c r="C106" s="32">
        <v>0</v>
      </c>
      <c r="D106" s="32">
        <v>0</v>
      </c>
      <c r="E106" s="32">
        <v>0</v>
      </c>
      <c r="F106" s="32">
        <v>0</v>
      </c>
      <c r="G106" s="32">
        <v>0</v>
      </c>
      <c r="H106" s="32">
        <f t="shared" si="30"/>
        <v>0</v>
      </c>
      <c r="I106" s="32">
        <f t="shared" si="31"/>
        <v>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3" t="s">
        <v>58</v>
      </c>
      <c r="C107" s="35">
        <v>0</v>
      </c>
      <c r="D107" s="35">
        <v>0</v>
      </c>
      <c r="E107" s="35">
        <v>0</v>
      </c>
      <c r="F107" s="35">
        <v>0</v>
      </c>
      <c r="G107" s="35">
        <v>0</v>
      </c>
      <c r="H107" s="35">
        <f t="shared" si="30"/>
        <v>0</v>
      </c>
      <c r="I107" s="35">
        <f t="shared" si="31"/>
        <v>0</v>
      </c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3" t="s">
        <v>59</v>
      </c>
      <c r="C108" s="35">
        <v>0</v>
      </c>
      <c r="D108" s="35">
        <v>0</v>
      </c>
      <c r="E108" s="35">
        <v>0</v>
      </c>
      <c r="F108" s="35">
        <v>0</v>
      </c>
      <c r="G108" s="35">
        <v>0</v>
      </c>
      <c r="H108" s="35">
        <f t="shared" si="30"/>
        <v>0</v>
      </c>
      <c r="I108" s="35">
        <f t="shared" si="31"/>
        <v>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3" t="s">
        <v>60</v>
      </c>
      <c r="C109" s="35">
        <v>0</v>
      </c>
      <c r="D109" s="35">
        <v>0</v>
      </c>
      <c r="E109" s="35">
        <v>0</v>
      </c>
      <c r="F109" s="35">
        <v>0</v>
      </c>
      <c r="G109" s="35">
        <v>0</v>
      </c>
      <c r="H109" s="35">
        <f t="shared" si="30"/>
        <v>0</v>
      </c>
      <c r="I109" s="35">
        <f t="shared" si="31"/>
        <v>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3" t="s">
        <v>61</v>
      </c>
      <c r="C110" s="35">
        <v>0</v>
      </c>
      <c r="D110" s="35">
        <v>0</v>
      </c>
      <c r="E110" s="35">
        <v>0</v>
      </c>
      <c r="F110" s="35">
        <v>0</v>
      </c>
      <c r="G110" s="35">
        <v>0</v>
      </c>
      <c r="H110" s="35">
        <f t="shared" si="30"/>
        <v>0</v>
      </c>
      <c r="I110" s="35">
        <f t="shared" si="31"/>
        <v>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3" t="s">
        <v>62</v>
      </c>
      <c r="C111" s="35">
        <v>0</v>
      </c>
      <c r="D111" s="35">
        <v>0</v>
      </c>
      <c r="E111" s="35">
        <v>0</v>
      </c>
      <c r="F111" s="35">
        <v>0</v>
      </c>
      <c r="G111" s="35">
        <v>0</v>
      </c>
      <c r="H111" s="35">
        <f t="shared" si="30"/>
        <v>0</v>
      </c>
      <c r="I111" s="35">
        <f t="shared" si="31"/>
        <v>0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3" t="s">
        <v>63</v>
      </c>
      <c r="C112" s="35">
        <v>0</v>
      </c>
      <c r="D112" s="35">
        <v>0</v>
      </c>
      <c r="E112" s="35">
        <v>0</v>
      </c>
      <c r="F112" s="35">
        <v>0</v>
      </c>
      <c r="G112" s="35">
        <v>0</v>
      </c>
      <c r="H112" s="35">
        <f t="shared" si="30"/>
        <v>0</v>
      </c>
      <c r="I112" s="35">
        <f t="shared" si="31"/>
        <v>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3" t="s">
        <v>64</v>
      </c>
      <c r="C113" s="35">
        <v>0</v>
      </c>
      <c r="D113" s="35">
        <v>0</v>
      </c>
      <c r="E113" s="35">
        <v>0</v>
      </c>
      <c r="F113" s="35">
        <v>0</v>
      </c>
      <c r="G113" s="35">
        <v>0</v>
      </c>
      <c r="H113" s="35">
        <f t="shared" si="30"/>
        <v>0</v>
      </c>
      <c r="I113" s="35">
        <f t="shared" si="31"/>
        <v>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3" t="s">
        <v>65</v>
      </c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f t="shared" si="30"/>
        <v>0</v>
      </c>
      <c r="I114" s="35">
        <f t="shared" si="31"/>
        <v>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3" t="s">
        <v>66</v>
      </c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f t="shared" si="30"/>
        <v>0</v>
      </c>
      <c r="I115" s="35">
        <f t="shared" si="31"/>
        <v>0</v>
      </c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3" t="s">
        <v>67</v>
      </c>
      <c r="C116" s="32">
        <v>0</v>
      </c>
      <c r="D116" s="32">
        <v>0</v>
      </c>
      <c r="E116" s="32">
        <v>0</v>
      </c>
      <c r="F116" s="32">
        <v>0</v>
      </c>
      <c r="G116" s="32">
        <v>0</v>
      </c>
      <c r="H116" s="32">
        <f t="shared" si="30"/>
        <v>0</v>
      </c>
      <c r="I116" s="32">
        <f t="shared" si="31"/>
        <v>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3" t="s">
        <v>68</v>
      </c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f t="shared" si="30"/>
        <v>0</v>
      </c>
      <c r="I117" s="35">
        <f t="shared" si="31"/>
        <v>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3" t="s">
        <v>69</v>
      </c>
      <c r="C118" s="35">
        <v>0</v>
      </c>
      <c r="D118" s="35">
        <v>0</v>
      </c>
      <c r="E118" s="35">
        <v>0</v>
      </c>
      <c r="F118" s="35">
        <v>0</v>
      </c>
      <c r="G118" s="35">
        <v>0</v>
      </c>
      <c r="H118" s="35">
        <f t="shared" si="30"/>
        <v>0</v>
      </c>
      <c r="I118" s="35">
        <f t="shared" si="31"/>
        <v>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3" t="s">
        <v>70</v>
      </c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f t="shared" si="30"/>
        <v>0</v>
      </c>
      <c r="I119" s="35">
        <f t="shared" si="31"/>
        <v>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3" t="s">
        <v>71</v>
      </c>
      <c r="C120" s="35">
        <v>0</v>
      </c>
      <c r="D120" s="35">
        <v>0</v>
      </c>
      <c r="E120" s="35">
        <v>0</v>
      </c>
      <c r="F120" s="35">
        <v>0</v>
      </c>
      <c r="G120" s="35">
        <v>0</v>
      </c>
      <c r="H120" s="35">
        <f t="shared" si="30"/>
        <v>0</v>
      </c>
      <c r="I120" s="35">
        <f t="shared" si="31"/>
        <v>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3" t="s">
        <v>72</v>
      </c>
      <c r="C121" s="35">
        <v>0</v>
      </c>
      <c r="D121" s="35">
        <v>0</v>
      </c>
      <c r="E121" s="35">
        <v>0</v>
      </c>
      <c r="F121" s="35">
        <v>0</v>
      </c>
      <c r="G121" s="35">
        <v>0</v>
      </c>
      <c r="H121" s="35">
        <f t="shared" si="30"/>
        <v>0</v>
      </c>
      <c r="I121" s="35">
        <f t="shared" si="31"/>
        <v>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3" t="s">
        <v>73</v>
      </c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f t="shared" si="30"/>
        <v>0</v>
      </c>
      <c r="I122" s="35">
        <f t="shared" si="31"/>
        <v>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3" t="s">
        <v>74</v>
      </c>
      <c r="C123" s="35">
        <v>0</v>
      </c>
      <c r="D123" s="35">
        <v>0</v>
      </c>
      <c r="E123" s="35">
        <v>0</v>
      </c>
      <c r="F123" s="35">
        <v>0</v>
      </c>
      <c r="G123" s="35">
        <v>0</v>
      </c>
      <c r="H123" s="35">
        <f t="shared" si="30"/>
        <v>0</v>
      </c>
      <c r="I123" s="35">
        <f t="shared" si="31"/>
        <v>0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3" t="s">
        <v>75</v>
      </c>
      <c r="C124" s="35">
        <v>0</v>
      </c>
      <c r="D124" s="35">
        <v>0</v>
      </c>
      <c r="E124" s="35">
        <v>0</v>
      </c>
      <c r="F124" s="35">
        <v>0</v>
      </c>
      <c r="G124" s="35">
        <v>0</v>
      </c>
      <c r="H124" s="35">
        <f t="shared" si="30"/>
        <v>0</v>
      </c>
      <c r="I124" s="35">
        <f t="shared" si="31"/>
        <v>0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3" t="s">
        <v>76</v>
      </c>
      <c r="C125" s="35">
        <v>0</v>
      </c>
      <c r="D125" s="35">
        <v>0</v>
      </c>
      <c r="E125" s="35">
        <v>0</v>
      </c>
      <c r="F125" s="35">
        <v>0</v>
      </c>
      <c r="G125" s="35">
        <v>0</v>
      </c>
      <c r="H125" s="35">
        <f t="shared" si="30"/>
        <v>0</v>
      </c>
      <c r="I125" s="35">
        <f t="shared" si="31"/>
        <v>0</v>
      </c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3" t="s">
        <v>77</v>
      </c>
      <c r="C126" s="32">
        <f>SUM(C127:C135)</f>
        <v>0</v>
      </c>
      <c r="D126" s="32">
        <f t="shared" ref="D126:I126" si="32">SUM(D127:D135)</f>
        <v>760380</v>
      </c>
      <c r="E126" s="32">
        <f t="shared" si="32"/>
        <v>760380</v>
      </c>
      <c r="F126" s="32">
        <f t="shared" si="32"/>
        <v>0</v>
      </c>
      <c r="G126" s="32">
        <f t="shared" si="32"/>
        <v>0</v>
      </c>
      <c r="H126" s="32">
        <f t="shared" si="32"/>
        <v>0</v>
      </c>
      <c r="I126" s="32">
        <f t="shared" si="32"/>
        <v>0</v>
      </c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3" t="s">
        <v>78</v>
      </c>
      <c r="C127" s="35">
        <v>0</v>
      </c>
      <c r="D127" s="35">
        <v>0</v>
      </c>
      <c r="E127" s="35">
        <v>0</v>
      </c>
      <c r="F127" s="35">
        <v>0</v>
      </c>
      <c r="G127" s="35">
        <v>0</v>
      </c>
      <c r="H127" s="35">
        <f t="shared" si="30"/>
        <v>0</v>
      </c>
      <c r="I127" s="35">
        <f t="shared" si="31"/>
        <v>0</v>
      </c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3" t="s">
        <v>79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f t="shared" si="30"/>
        <v>0</v>
      </c>
      <c r="I128" s="35">
        <f t="shared" si="31"/>
        <v>0</v>
      </c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3" t="s">
        <v>80</v>
      </c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f t="shared" si="30"/>
        <v>0</v>
      </c>
      <c r="I129" s="35">
        <f t="shared" si="31"/>
        <v>0</v>
      </c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3" t="s">
        <v>81</v>
      </c>
      <c r="C130" s="35">
        <v>0</v>
      </c>
      <c r="D130" s="35">
        <v>0</v>
      </c>
      <c r="E130" s="35">
        <v>0</v>
      </c>
      <c r="F130" s="35">
        <v>0</v>
      </c>
      <c r="G130" s="35">
        <v>0</v>
      </c>
      <c r="H130" s="35">
        <f t="shared" si="30"/>
        <v>0</v>
      </c>
      <c r="I130" s="35">
        <f t="shared" si="31"/>
        <v>0</v>
      </c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3" t="s">
        <v>82</v>
      </c>
      <c r="C131" s="35">
        <v>0</v>
      </c>
      <c r="D131" s="35">
        <v>0</v>
      </c>
      <c r="E131" s="35">
        <v>0</v>
      </c>
      <c r="F131" s="35">
        <v>0</v>
      </c>
      <c r="G131" s="35">
        <v>0</v>
      </c>
      <c r="H131" s="35">
        <f t="shared" si="30"/>
        <v>0</v>
      </c>
      <c r="I131" s="35">
        <f t="shared" si="31"/>
        <v>0</v>
      </c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3" t="s">
        <v>83</v>
      </c>
      <c r="C132" s="35">
        <v>0</v>
      </c>
      <c r="D132" s="35">
        <v>760380</v>
      </c>
      <c r="E132" s="35">
        <v>760380</v>
      </c>
      <c r="F132" s="35">
        <v>0</v>
      </c>
      <c r="G132" s="35">
        <v>0</v>
      </c>
      <c r="H132" s="35">
        <f t="shared" si="30"/>
        <v>0</v>
      </c>
      <c r="I132" s="35">
        <f t="shared" si="31"/>
        <v>0</v>
      </c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3" t="s">
        <v>84</v>
      </c>
      <c r="C133" s="35">
        <v>0</v>
      </c>
      <c r="D133" s="35">
        <v>0</v>
      </c>
      <c r="E133" s="35">
        <v>0</v>
      </c>
      <c r="F133" s="35">
        <v>0</v>
      </c>
      <c r="G133" s="35">
        <v>0</v>
      </c>
      <c r="H133" s="35">
        <f t="shared" si="30"/>
        <v>0</v>
      </c>
      <c r="I133" s="35">
        <f t="shared" si="31"/>
        <v>0</v>
      </c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3" t="s">
        <v>85</v>
      </c>
      <c r="C134" s="35">
        <v>0</v>
      </c>
      <c r="D134" s="35">
        <v>0</v>
      </c>
      <c r="E134" s="35">
        <v>0</v>
      </c>
      <c r="F134" s="35">
        <v>0</v>
      </c>
      <c r="G134" s="35">
        <v>0</v>
      </c>
      <c r="H134" s="35">
        <f t="shared" si="30"/>
        <v>0</v>
      </c>
      <c r="I134" s="35">
        <f t="shared" si="31"/>
        <v>0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3" t="s">
        <v>86</v>
      </c>
      <c r="C135" s="35">
        <v>0</v>
      </c>
      <c r="D135" s="35">
        <v>0</v>
      </c>
      <c r="E135" s="35">
        <v>0</v>
      </c>
      <c r="F135" s="35">
        <v>0</v>
      </c>
      <c r="G135" s="35">
        <v>0</v>
      </c>
      <c r="H135" s="35">
        <f t="shared" si="30"/>
        <v>0</v>
      </c>
      <c r="I135" s="35">
        <f t="shared" si="31"/>
        <v>0</v>
      </c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3" t="s">
        <v>87</v>
      </c>
      <c r="C136" s="32">
        <f>SUM(C137:C139)</f>
        <v>0</v>
      </c>
      <c r="D136" s="32">
        <f t="shared" ref="D136:I136" si="33">SUM(D137:D139)</f>
        <v>135997617.21000001</v>
      </c>
      <c r="E136" s="32">
        <f t="shared" si="33"/>
        <v>0</v>
      </c>
      <c r="F136" s="32">
        <f t="shared" si="33"/>
        <v>0</v>
      </c>
      <c r="G136" s="32">
        <f t="shared" si="33"/>
        <v>0</v>
      </c>
      <c r="H136" s="32">
        <f t="shared" si="33"/>
        <v>135997617.21000001</v>
      </c>
      <c r="I136" s="32">
        <f t="shared" si="33"/>
        <v>135997617.21000001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3" t="s">
        <v>88</v>
      </c>
      <c r="C137" s="35">
        <v>0</v>
      </c>
      <c r="D137" s="35">
        <f>39117797.2+76945467.37</f>
        <v>116063264.57000001</v>
      </c>
      <c r="E137" s="35">
        <v>0</v>
      </c>
      <c r="F137" s="35">
        <v>0</v>
      </c>
      <c r="G137" s="35">
        <v>0</v>
      </c>
      <c r="H137" s="35">
        <f t="shared" si="30"/>
        <v>116063264.57000001</v>
      </c>
      <c r="I137" s="35">
        <f t="shared" si="31"/>
        <v>116063264.57000001</v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3" t="s">
        <v>89</v>
      </c>
      <c r="C138" s="35">
        <v>0</v>
      </c>
      <c r="D138" s="35">
        <f>7200000+12734352.64</f>
        <v>19934352.640000001</v>
      </c>
      <c r="E138" s="35">
        <v>0</v>
      </c>
      <c r="F138" s="35">
        <v>0</v>
      </c>
      <c r="G138" s="35">
        <v>0</v>
      </c>
      <c r="H138" s="35">
        <f t="shared" si="30"/>
        <v>19934352.640000001</v>
      </c>
      <c r="I138" s="35">
        <f t="shared" si="31"/>
        <v>19934352.640000001</v>
      </c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3" t="s">
        <v>90</v>
      </c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f t="shared" si="30"/>
        <v>0</v>
      </c>
      <c r="I139" s="35">
        <f t="shared" si="31"/>
        <v>0</v>
      </c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3" t="s">
        <v>91</v>
      </c>
      <c r="C140" s="32">
        <v>0</v>
      </c>
      <c r="D140" s="32">
        <v>0</v>
      </c>
      <c r="E140" s="32">
        <v>0</v>
      </c>
      <c r="F140" s="32">
        <v>0</v>
      </c>
      <c r="G140" s="32">
        <v>0</v>
      </c>
      <c r="H140" s="32">
        <f t="shared" si="30"/>
        <v>0</v>
      </c>
      <c r="I140" s="32">
        <f t="shared" si="31"/>
        <v>0</v>
      </c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3" t="s">
        <v>92</v>
      </c>
      <c r="C141" s="35">
        <v>0</v>
      </c>
      <c r="D141" s="35">
        <v>0</v>
      </c>
      <c r="E141" s="35">
        <v>0</v>
      </c>
      <c r="F141" s="35">
        <v>0</v>
      </c>
      <c r="G141" s="35">
        <v>0</v>
      </c>
      <c r="H141" s="35">
        <f t="shared" si="30"/>
        <v>0</v>
      </c>
      <c r="I141" s="35">
        <f t="shared" si="31"/>
        <v>0</v>
      </c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3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f t="shared" si="30"/>
        <v>0</v>
      </c>
      <c r="I142" s="35">
        <f t="shared" si="31"/>
        <v>0</v>
      </c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3" t="s">
        <v>94</v>
      </c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f t="shared" si="30"/>
        <v>0</v>
      </c>
      <c r="I143" s="35">
        <f t="shared" si="31"/>
        <v>0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3" t="s">
        <v>95</v>
      </c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f t="shared" si="30"/>
        <v>0</v>
      </c>
      <c r="I144" s="35">
        <f t="shared" si="31"/>
        <v>0</v>
      </c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3" t="s">
        <v>96</v>
      </c>
      <c r="C145" s="35">
        <v>0</v>
      </c>
      <c r="D145" s="35">
        <v>0</v>
      </c>
      <c r="E145" s="35">
        <v>0</v>
      </c>
      <c r="F145" s="35">
        <v>0</v>
      </c>
      <c r="G145" s="35">
        <v>0</v>
      </c>
      <c r="H145" s="35">
        <f t="shared" si="30"/>
        <v>0</v>
      </c>
      <c r="I145" s="35">
        <f t="shared" si="31"/>
        <v>0</v>
      </c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3" t="s">
        <v>97</v>
      </c>
      <c r="C146" s="35">
        <v>0</v>
      </c>
      <c r="D146" s="35">
        <v>0</v>
      </c>
      <c r="E146" s="35">
        <v>0</v>
      </c>
      <c r="F146" s="35">
        <v>0</v>
      </c>
      <c r="G146" s="35">
        <v>0</v>
      </c>
      <c r="H146" s="35">
        <f t="shared" si="30"/>
        <v>0</v>
      </c>
      <c r="I146" s="35">
        <f t="shared" si="31"/>
        <v>0</v>
      </c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3" t="s">
        <v>98</v>
      </c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f t="shared" si="30"/>
        <v>0</v>
      </c>
      <c r="I147" s="35">
        <f t="shared" si="31"/>
        <v>0</v>
      </c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3" t="s">
        <v>99</v>
      </c>
      <c r="C148" s="32">
        <v>0</v>
      </c>
      <c r="D148" s="32">
        <v>0</v>
      </c>
      <c r="E148" s="32">
        <v>0</v>
      </c>
      <c r="F148" s="32">
        <v>0</v>
      </c>
      <c r="G148" s="32">
        <v>0</v>
      </c>
      <c r="H148" s="32">
        <f t="shared" si="30"/>
        <v>0</v>
      </c>
      <c r="I148" s="32">
        <f t="shared" si="31"/>
        <v>0</v>
      </c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3" t="s">
        <v>100</v>
      </c>
      <c r="C149" s="35">
        <v>0</v>
      </c>
      <c r="D149" s="35">
        <v>0</v>
      </c>
      <c r="E149" s="35">
        <v>0</v>
      </c>
      <c r="F149" s="35">
        <v>0</v>
      </c>
      <c r="G149" s="35">
        <v>0</v>
      </c>
      <c r="H149" s="35">
        <f t="shared" si="30"/>
        <v>0</v>
      </c>
      <c r="I149" s="35">
        <f t="shared" si="31"/>
        <v>0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3" t="s">
        <v>101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f t="shared" si="30"/>
        <v>0</v>
      </c>
      <c r="I150" s="35">
        <f t="shared" si="31"/>
        <v>0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3" t="s">
        <v>102</v>
      </c>
      <c r="C151" s="35">
        <v>0</v>
      </c>
      <c r="D151" s="35">
        <v>0</v>
      </c>
      <c r="E151" s="35">
        <v>0</v>
      </c>
      <c r="F151" s="35">
        <v>0</v>
      </c>
      <c r="G151" s="35">
        <v>0</v>
      </c>
      <c r="H151" s="35">
        <f t="shared" si="30"/>
        <v>0</v>
      </c>
      <c r="I151" s="35">
        <f t="shared" si="31"/>
        <v>0</v>
      </c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3" t="s">
        <v>103</v>
      </c>
      <c r="C152" s="32">
        <v>0</v>
      </c>
      <c r="D152" s="32">
        <v>0</v>
      </c>
      <c r="E152" s="32">
        <v>0</v>
      </c>
      <c r="F152" s="32">
        <v>0</v>
      </c>
      <c r="G152" s="32">
        <v>0</v>
      </c>
      <c r="H152" s="32">
        <f t="shared" si="30"/>
        <v>0</v>
      </c>
      <c r="I152" s="32">
        <f t="shared" si="31"/>
        <v>0</v>
      </c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3" t="s">
        <v>104</v>
      </c>
      <c r="C153" s="35">
        <v>0</v>
      </c>
      <c r="D153" s="35">
        <v>0</v>
      </c>
      <c r="E153" s="35">
        <v>0</v>
      </c>
      <c r="F153" s="35">
        <v>0</v>
      </c>
      <c r="G153" s="35">
        <v>0</v>
      </c>
      <c r="H153" s="35">
        <f t="shared" si="30"/>
        <v>0</v>
      </c>
      <c r="I153" s="35">
        <f t="shared" si="31"/>
        <v>0</v>
      </c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3" t="s">
        <v>105</v>
      </c>
      <c r="C154" s="35">
        <v>0</v>
      </c>
      <c r="D154" s="35">
        <v>0</v>
      </c>
      <c r="E154" s="35">
        <v>0</v>
      </c>
      <c r="F154" s="35">
        <v>0</v>
      </c>
      <c r="G154" s="35">
        <v>0</v>
      </c>
      <c r="H154" s="35">
        <f t="shared" si="30"/>
        <v>0</v>
      </c>
      <c r="I154" s="35">
        <f t="shared" si="31"/>
        <v>0</v>
      </c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3" t="s">
        <v>106</v>
      </c>
      <c r="C155" s="35">
        <v>0</v>
      </c>
      <c r="D155" s="35">
        <v>0</v>
      </c>
      <c r="E155" s="35">
        <v>0</v>
      </c>
      <c r="F155" s="35">
        <v>0</v>
      </c>
      <c r="G155" s="35">
        <v>0</v>
      </c>
      <c r="H155" s="35">
        <f t="shared" si="30"/>
        <v>0</v>
      </c>
      <c r="I155" s="35">
        <f t="shared" si="31"/>
        <v>0</v>
      </c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7" t="s">
        <v>107</v>
      </c>
      <c r="C156" s="35">
        <v>0</v>
      </c>
      <c r="D156" s="35">
        <v>0</v>
      </c>
      <c r="E156" s="35">
        <v>0</v>
      </c>
      <c r="F156" s="35">
        <v>0</v>
      </c>
      <c r="G156" s="35">
        <v>0</v>
      </c>
      <c r="H156" s="35">
        <f t="shared" si="30"/>
        <v>0</v>
      </c>
      <c r="I156" s="35">
        <f t="shared" si="31"/>
        <v>0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3" t="s">
        <v>108</v>
      </c>
      <c r="C157" s="35">
        <v>0</v>
      </c>
      <c r="D157" s="35">
        <v>0</v>
      </c>
      <c r="E157" s="35">
        <v>0</v>
      </c>
      <c r="F157" s="35">
        <v>0</v>
      </c>
      <c r="G157" s="35">
        <v>0</v>
      </c>
      <c r="H157" s="35">
        <f t="shared" si="30"/>
        <v>0</v>
      </c>
      <c r="I157" s="35">
        <f t="shared" si="31"/>
        <v>0</v>
      </c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3" t="s">
        <v>109</v>
      </c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f t="shared" si="30"/>
        <v>0</v>
      </c>
      <c r="I158" s="35">
        <f t="shared" si="31"/>
        <v>0</v>
      </c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3" t="s">
        <v>110</v>
      </c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f t="shared" si="30"/>
        <v>0</v>
      </c>
      <c r="I159" s="35">
        <f t="shared" si="31"/>
        <v>0</v>
      </c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7"/>
      <c r="C160" s="38"/>
      <c r="D160" s="38"/>
      <c r="E160" s="38"/>
      <c r="F160" s="38"/>
      <c r="G160" s="38"/>
      <c r="H160" s="38"/>
      <c r="I160" s="38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9" t="s">
        <v>112</v>
      </c>
      <c r="C161" s="40">
        <f t="shared" ref="C161:I161" si="34">C13+C87</f>
        <v>657683436.45000005</v>
      </c>
      <c r="D161" s="40">
        <f t="shared" si="34"/>
        <v>553973744.25999999</v>
      </c>
      <c r="E161" s="40">
        <f t="shared" si="34"/>
        <v>760380</v>
      </c>
      <c r="F161" s="40">
        <f t="shared" si="34"/>
        <v>20659845.170000002</v>
      </c>
      <c r="G161" s="40">
        <f t="shared" si="34"/>
        <v>20659845.170000002</v>
      </c>
      <c r="H161" s="40">
        <f t="shared" si="34"/>
        <v>553213364.25999999</v>
      </c>
      <c r="I161" s="40">
        <f t="shared" si="34"/>
        <v>1210896800.7104948</v>
      </c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41"/>
      <c r="C162" s="42"/>
      <c r="D162" s="42"/>
      <c r="E162" s="42"/>
      <c r="F162" s="42"/>
      <c r="G162" s="42"/>
      <c r="H162" s="42"/>
      <c r="I162" s="42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9">
    <mergeCell ref="B10:I10"/>
    <mergeCell ref="D11:H11"/>
    <mergeCell ref="B1:D1"/>
    <mergeCell ref="B2:D2"/>
    <mergeCell ref="B3:D3"/>
    <mergeCell ref="B6:I6"/>
    <mergeCell ref="B7:I7"/>
    <mergeCell ref="B8:I8"/>
    <mergeCell ref="B9:I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showGridLines="0" workbookViewId="0">
      <selection activeCell="H37" sqref="H37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6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4" t="s">
        <v>1</v>
      </c>
      <c r="C2" s="75"/>
      <c r="D2" s="71"/>
      <c r="E2" s="20" t="s">
        <v>2</v>
      </c>
      <c r="F2" s="26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6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3"/>
      <c r="C5" s="22" t="s">
        <v>113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93" t="str">
        <f>B1</f>
        <v>Junta de Agua Potable Drenaje Alcantarillado y Saneamiento del Municipio de Irapuato, Gto.</v>
      </c>
      <c r="C6" s="94"/>
      <c r="D6" s="94"/>
      <c r="E6" s="94"/>
      <c r="F6" s="95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96" t="s">
        <v>114</v>
      </c>
      <c r="C7" s="75"/>
      <c r="D7" s="75"/>
      <c r="E7" s="75"/>
      <c r="F7" s="97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87" t="s">
        <v>115</v>
      </c>
      <c r="C8" s="77"/>
      <c r="D8" s="77"/>
      <c r="E8" s="77"/>
      <c r="F8" s="88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89" t="s">
        <v>116</v>
      </c>
      <c r="C9" s="91" t="s">
        <v>117</v>
      </c>
      <c r="D9" s="43" t="s">
        <v>118</v>
      </c>
      <c r="E9" s="43" t="s">
        <v>119</v>
      </c>
      <c r="F9" s="44" t="s">
        <v>120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90"/>
      <c r="C10" s="92"/>
      <c r="D10" s="43" t="s">
        <v>121</v>
      </c>
      <c r="E10" s="43" t="s">
        <v>122</v>
      </c>
      <c r="F10" s="44" t="s">
        <v>123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45"/>
      <c r="C11" s="46" t="s">
        <v>124</v>
      </c>
      <c r="D11" s="47">
        <f t="shared" ref="D11:F11" si="0">SUM(D12:D20)</f>
        <v>0</v>
      </c>
      <c r="E11" s="47">
        <f t="shared" si="0"/>
        <v>0</v>
      </c>
      <c r="F11" s="48">
        <f t="shared" si="0"/>
        <v>0</v>
      </c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49">
        <v>1000</v>
      </c>
      <c r="C12" s="50" t="s">
        <v>125</v>
      </c>
      <c r="D12" s="51">
        <v>0</v>
      </c>
      <c r="E12" s="51">
        <v>0</v>
      </c>
      <c r="F12" s="51">
        <v>0</v>
      </c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49">
        <v>2000</v>
      </c>
      <c r="C13" s="50" t="s">
        <v>126</v>
      </c>
      <c r="D13" s="51">
        <v>0</v>
      </c>
      <c r="E13" s="51">
        <v>0</v>
      </c>
      <c r="F13" s="51">
        <v>0</v>
      </c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49">
        <v>3000</v>
      </c>
      <c r="C14" s="50" t="s">
        <v>127</v>
      </c>
      <c r="D14" s="51">
        <v>0</v>
      </c>
      <c r="E14" s="51">
        <v>0</v>
      </c>
      <c r="F14" s="51">
        <v>0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49">
        <v>4000</v>
      </c>
      <c r="C15" s="50" t="s">
        <v>128</v>
      </c>
      <c r="D15" s="51">
        <v>0</v>
      </c>
      <c r="E15" s="51">
        <v>0</v>
      </c>
      <c r="F15" s="51">
        <v>0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49">
        <v>5000</v>
      </c>
      <c r="C16" s="50" t="s">
        <v>129</v>
      </c>
      <c r="D16" s="51">
        <v>0</v>
      </c>
      <c r="E16" s="51">
        <v>0</v>
      </c>
      <c r="F16" s="51">
        <v>0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49">
        <v>6000</v>
      </c>
      <c r="C17" s="50" t="s">
        <v>130</v>
      </c>
      <c r="D17" s="51">
        <v>0</v>
      </c>
      <c r="E17" s="51">
        <v>0</v>
      </c>
      <c r="F17" s="51">
        <v>0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49">
        <v>7000</v>
      </c>
      <c r="C18" s="50" t="s">
        <v>131</v>
      </c>
      <c r="D18" s="51">
        <v>0</v>
      </c>
      <c r="E18" s="51">
        <v>0</v>
      </c>
      <c r="F18" s="52">
        <f t="shared" ref="F18:F20" si="1">D18-E18</f>
        <v>0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49">
        <v>8000</v>
      </c>
      <c r="C19" s="50" t="s">
        <v>132</v>
      </c>
      <c r="D19" s="51">
        <v>0</v>
      </c>
      <c r="E19" s="51">
        <v>0</v>
      </c>
      <c r="F19" s="52">
        <f t="shared" si="1"/>
        <v>0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49">
        <v>9000</v>
      </c>
      <c r="C20" s="50" t="s">
        <v>133</v>
      </c>
      <c r="D20" s="51">
        <v>0</v>
      </c>
      <c r="E20" s="51">
        <v>0</v>
      </c>
      <c r="F20" s="52">
        <f t="shared" si="1"/>
        <v>0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49"/>
      <c r="C21" s="53" t="s">
        <v>134</v>
      </c>
      <c r="D21" s="54">
        <f t="shared" ref="D21:F21" si="2">SUM(D22:D30)</f>
        <v>0</v>
      </c>
      <c r="E21" s="54">
        <f t="shared" si="2"/>
        <v>0</v>
      </c>
      <c r="F21" s="55">
        <f t="shared" si="2"/>
        <v>0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49">
        <v>1000</v>
      </c>
      <c r="C22" s="50" t="s">
        <v>125</v>
      </c>
      <c r="D22" s="51">
        <v>0</v>
      </c>
      <c r="E22" s="51">
        <v>0</v>
      </c>
      <c r="F22" s="52">
        <f t="shared" ref="F22:F30" si="3">D22-E22</f>
        <v>0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49">
        <v>2000</v>
      </c>
      <c r="C23" s="50" t="s">
        <v>126</v>
      </c>
      <c r="D23" s="51">
        <v>0</v>
      </c>
      <c r="E23" s="51">
        <v>0</v>
      </c>
      <c r="F23" s="52">
        <f t="shared" si="3"/>
        <v>0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49">
        <v>3000</v>
      </c>
      <c r="C24" s="50" t="s">
        <v>127</v>
      </c>
      <c r="D24" s="51">
        <v>0</v>
      </c>
      <c r="E24" s="51">
        <v>0</v>
      </c>
      <c r="F24" s="52">
        <f t="shared" si="3"/>
        <v>0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49">
        <v>4000</v>
      </c>
      <c r="C25" s="50" t="s">
        <v>128</v>
      </c>
      <c r="D25" s="51">
        <v>0</v>
      </c>
      <c r="E25" s="51">
        <v>0</v>
      </c>
      <c r="F25" s="52">
        <f t="shared" si="3"/>
        <v>0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49">
        <v>5000</v>
      </c>
      <c r="C26" s="50" t="s">
        <v>129</v>
      </c>
      <c r="D26" s="51">
        <v>0</v>
      </c>
      <c r="E26" s="51">
        <v>0</v>
      </c>
      <c r="F26" s="52">
        <f t="shared" si="3"/>
        <v>0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49">
        <v>6000</v>
      </c>
      <c r="C27" s="50" t="s">
        <v>130</v>
      </c>
      <c r="D27" s="51">
        <v>0</v>
      </c>
      <c r="E27" s="51">
        <v>0</v>
      </c>
      <c r="F27" s="52">
        <f t="shared" si="3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49">
        <v>7000</v>
      </c>
      <c r="C28" s="50" t="s">
        <v>131</v>
      </c>
      <c r="D28" s="51">
        <v>0</v>
      </c>
      <c r="E28" s="51">
        <v>0</v>
      </c>
      <c r="F28" s="52">
        <f t="shared" si="3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49">
        <v>8000</v>
      </c>
      <c r="C29" s="50" t="s">
        <v>132</v>
      </c>
      <c r="D29" s="51">
        <v>0</v>
      </c>
      <c r="E29" s="51">
        <v>0</v>
      </c>
      <c r="F29" s="52">
        <f t="shared" si="3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56">
        <v>9000</v>
      </c>
      <c r="C30" s="57" t="s">
        <v>133</v>
      </c>
      <c r="D30" s="58">
        <v>0</v>
      </c>
      <c r="E30" s="58">
        <v>0</v>
      </c>
      <c r="F30" s="52">
        <f t="shared" si="3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59"/>
      <c r="C31" s="60" t="s">
        <v>36</v>
      </c>
      <c r="D31" s="61">
        <f t="shared" ref="D31:F31" si="4">D11+D21</f>
        <v>0</v>
      </c>
      <c r="E31" s="61">
        <f t="shared" si="4"/>
        <v>0</v>
      </c>
      <c r="F31" s="62">
        <f t="shared" si="4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63"/>
      <c r="C32" s="64"/>
      <c r="D32" s="65"/>
      <c r="E32" s="65"/>
      <c r="F32" s="6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63"/>
      <c r="C33" s="64"/>
      <c r="D33" s="65"/>
      <c r="E33" s="65"/>
      <c r="F33" s="6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63"/>
      <c r="C34" s="66" t="s">
        <v>150</v>
      </c>
      <c r="D34" s="65"/>
      <c r="E34" s="65"/>
      <c r="F34" s="6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63"/>
      <c r="C35" s="64"/>
      <c r="D35" s="65"/>
      <c r="E35" s="65"/>
      <c r="F35" s="6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24" t="s">
        <v>135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25" t="s">
        <v>136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9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9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9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9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mergeCells count="8">
    <mergeCell ref="B8:F8"/>
    <mergeCell ref="B9:B10"/>
    <mergeCell ref="C9:C10"/>
    <mergeCell ref="B1:D1"/>
    <mergeCell ref="B2:D2"/>
    <mergeCell ref="B3:D3"/>
    <mergeCell ref="B6:F6"/>
    <mergeCell ref="B7:F7"/>
  </mergeCells>
  <hyperlinks>
    <hyperlink ref="C37" location="null!B30" display="Favor de ver el instructivo de esta nota (NDF-03):"/>
  </hyperlink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workbookViewId="0">
      <selection activeCell="B10" sqref="B10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6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4" t="s">
        <v>1</v>
      </c>
      <c r="C2" s="75"/>
      <c r="D2" s="71"/>
      <c r="E2" s="20" t="s">
        <v>2</v>
      </c>
      <c r="F2" s="26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6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138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158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139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67" t="s">
        <v>147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135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140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9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9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3">
    <mergeCell ref="B1:D1"/>
    <mergeCell ref="B2:D2"/>
    <mergeCell ref="B3:D3"/>
  </mergeCells>
  <hyperlinks>
    <hyperlink ref="C15" location="null!B24" display="Favor de ver el instructivo de esta nota (NDF-03):"/>
  </hyperlink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showGridLines="0" workbookViewId="0">
      <selection activeCell="B12" sqref="B12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6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4" t="s">
        <v>1</v>
      </c>
      <c r="C2" s="75"/>
      <c r="D2" s="71"/>
      <c r="E2" s="20" t="s">
        <v>2</v>
      </c>
      <c r="F2" s="26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6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18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141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23" t="s">
        <v>142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23" t="s">
        <v>143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67" t="s">
        <v>148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24" t="s">
        <v>144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25" t="s">
        <v>145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9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9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3">
    <mergeCell ref="B1:D1"/>
    <mergeCell ref="B2:D2"/>
    <mergeCell ref="B3:D3"/>
  </mergeCells>
  <hyperlinks>
    <hyperlink ref="C15" location="null!B22" display="Favor de ver el instructivo de esta nota (NDF-05):"/>
  </hyperlink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workbookViewId="0">
      <selection activeCell="D24" sqref="D24"/>
    </sheetView>
  </sheetViews>
  <sheetFormatPr baseColWidth="10" defaultColWidth="14.42578125" defaultRowHeight="15" customHeight="1" x14ac:dyDescent="0.25"/>
  <cols>
    <col min="1" max="1" width="2.7109375" customWidth="1"/>
    <col min="2" max="2" width="11.7109375" customWidth="1"/>
    <col min="3" max="3" width="85" customWidth="1"/>
    <col min="4" max="4" width="18.42578125" customWidth="1"/>
    <col min="5" max="5" width="13" customWidth="1"/>
    <col min="6" max="6" width="16.28515625" customWidth="1"/>
    <col min="7" max="26" width="12" customWidth="1"/>
  </cols>
  <sheetData>
    <row r="1" spans="1:26" ht="9.75" customHeight="1" x14ac:dyDescent="0.25">
      <c r="A1" s="3"/>
      <c r="B1" s="74" t="str">
        <f>'Notas de Disciplina Financiera'!A1</f>
        <v>Junta de Agua Potable Drenaje Alcantarillado y Saneamiento del Municipio de Irapuato, Gto.</v>
      </c>
      <c r="C1" s="75"/>
      <c r="D1" s="71"/>
      <c r="E1" s="20" t="s">
        <v>0</v>
      </c>
      <c r="F1" s="26">
        <f>'Notas de Disciplina Financiera'!D1</f>
        <v>2024</v>
      </c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9.75" customHeight="1" x14ac:dyDescent="0.25">
      <c r="A2" s="3"/>
      <c r="B2" s="74" t="s">
        <v>1</v>
      </c>
      <c r="C2" s="75"/>
      <c r="D2" s="71"/>
      <c r="E2" s="20" t="s">
        <v>2</v>
      </c>
      <c r="F2" s="26" t="str">
        <f>'Notas de Disciplina Financiera'!D2</f>
        <v>Trimestral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9.75" customHeight="1" x14ac:dyDescent="0.25">
      <c r="A3" s="3"/>
      <c r="B3" s="74" t="str">
        <f>'Notas de Disciplina Financiera'!A3</f>
        <v>Correspondiente del 01 de enero al 30 de Junio 2024</v>
      </c>
      <c r="C3" s="75"/>
      <c r="D3" s="71"/>
      <c r="E3" s="20" t="s">
        <v>4</v>
      </c>
      <c r="F3" s="26">
        <f>'Notas de Disciplina Financiera'!D3</f>
        <v>2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9.75" customHeight="1" x14ac:dyDescent="0.25">
      <c r="A5" s="3"/>
      <c r="B5" s="22"/>
      <c r="C5" s="22" t="s">
        <v>20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9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9.75" customHeight="1" x14ac:dyDescent="0.25">
      <c r="A7" s="3"/>
      <c r="B7" s="3" t="s">
        <v>137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9.75" customHeight="1" x14ac:dyDescent="0.25">
      <c r="A8" s="3"/>
      <c r="B8" s="23" t="s">
        <v>146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9.75" customHeigh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9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9.75" customHeight="1" x14ac:dyDescent="0.25">
      <c r="A11" s="3"/>
      <c r="B11" s="67" t="s">
        <v>149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9.7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9.75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9.75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9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9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9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9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9.75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9.75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9.75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9.75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9.75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9.75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9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9.75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9.75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9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9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9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9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9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9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9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9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9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9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9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9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9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9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9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9.7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9.75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9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9.75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9.7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9.7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9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9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9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9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9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9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9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9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9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9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9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9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9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9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9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9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9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9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9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9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9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9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9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9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9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9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9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9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9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9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9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9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9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9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9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9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9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9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9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9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9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9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9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9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9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9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9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9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9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9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9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9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9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9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9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9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9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9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9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9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9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9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9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9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9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9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9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9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9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9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9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9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9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9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9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9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9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9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9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9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9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9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9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9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9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9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9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9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9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9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9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9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9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9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9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9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9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9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9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9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9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9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9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9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9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9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9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9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9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9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9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9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9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9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9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9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9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9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9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9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9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9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9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9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9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9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9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9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9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9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9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9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9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9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9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9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9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9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9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9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9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9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9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9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9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9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9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9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9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9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9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9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9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9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9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9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9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9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9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9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9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9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9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9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9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9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9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9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9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9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9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9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9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9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9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9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9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9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9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9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9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9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9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9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9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9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9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9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9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9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9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9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9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9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9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9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9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9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9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9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9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9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9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9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9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9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9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9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9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9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9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9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9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9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9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9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9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9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9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9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9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9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9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9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9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9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9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9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9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9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9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9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9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9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9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9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9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9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9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9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9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9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9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9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9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9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9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9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9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9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9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9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9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9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9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9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9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9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9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9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9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9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9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9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9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9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9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9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9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9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9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9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9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9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9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9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9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9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9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9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9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9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9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9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9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9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9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9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9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9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9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9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9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9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9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9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9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9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9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9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9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9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9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9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9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9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9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9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9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9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9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9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9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9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9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9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9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9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9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9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9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9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9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9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9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9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9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9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9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9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9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9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9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9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9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9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9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9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9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9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9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9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9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9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9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9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9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9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9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9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9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9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9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9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9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9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9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9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9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9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9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9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9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9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9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9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9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9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9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9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9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9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9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9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9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9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9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9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9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9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9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9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9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9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9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9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9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9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9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9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9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9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9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9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9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9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9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9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9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9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9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9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9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9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9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9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9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9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9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9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9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9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9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9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9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9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9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9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9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9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9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9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9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9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9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9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9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9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9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9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9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9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9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9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9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9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9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9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9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9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9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9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9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9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9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9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9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9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9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9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9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9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9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9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9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9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9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9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9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9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9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9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9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9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9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9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9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9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9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9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9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9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9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9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9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9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9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9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9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9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9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9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9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9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9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9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9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9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9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9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9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9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9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9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9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9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9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9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9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9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9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9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9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9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9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9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9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9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9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9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9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9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9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9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9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9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9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9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9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9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9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9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9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9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9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9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9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9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9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9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9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9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9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9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9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9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9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9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9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9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9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9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9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9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9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9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9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9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9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9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9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9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9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9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9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9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9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9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9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9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9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9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9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9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9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9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9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9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9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9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9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9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9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9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9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9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9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9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9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9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9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9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9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9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9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9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9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9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9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9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9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9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9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9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9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9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9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9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9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9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9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9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9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9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9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9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9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9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9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9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9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9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9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9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9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9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9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9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9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9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9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9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9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9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9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9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9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9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9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9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9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9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9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9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9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9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9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9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9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9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9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9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9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9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9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9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9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9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9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9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9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9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9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9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9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9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9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9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9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9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9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9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9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9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9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9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9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9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9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9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9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9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9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9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9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9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9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9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9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9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9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9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9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9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9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9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9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9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9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9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9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9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9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9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9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9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9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9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9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9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9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9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9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9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9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9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9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9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9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9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9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9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9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9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9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9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9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9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9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9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9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9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9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9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9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9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9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9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9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9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9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9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9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9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9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9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9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9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9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9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9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9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9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9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9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9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9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9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9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9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9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9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9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9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9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9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9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9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9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9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9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9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9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9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9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9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9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9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9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9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9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9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9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9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9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9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9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9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9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9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9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9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9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9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9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9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9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9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9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9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9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9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9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9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9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9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9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9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9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9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9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9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9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9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9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9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9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9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9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9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9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9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9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9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9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9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9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9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9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9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9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9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9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9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9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9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9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9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9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9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9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9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9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9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9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9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9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9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9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9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9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9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9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9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9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9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9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9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9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9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9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9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9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9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9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9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9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9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9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9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9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9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9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9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9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9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9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9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9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9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9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9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9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9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9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9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9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9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9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9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9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9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9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9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9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9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9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9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9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9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9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9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9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9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9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9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9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9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9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9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9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9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9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9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9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9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9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9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9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9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9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9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9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9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9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9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9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9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9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9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9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9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9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9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9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9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9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9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9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9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9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9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9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9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9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9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9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9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9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9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9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9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9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9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9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9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9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9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9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9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9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B1:D1"/>
    <mergeCell ref="B2:D2"/>
    <mergeCell ref="B3:D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2024-04-30T14:34:12Z</dcterms:created>
  <dcterms:modified xsi:type="dcterms:W3CDTF">2024-07-23T03:02:41Z</dcterms:modified>
</cp:coreProperties>
</file>