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Nueva carpeta\JAPAMI INFORMACION FIN DIC 2024\"/>
    </mc:Choice>
  </mc:AlternateContent>
  <bookViews>
    <workbookView xWindow="0" yWindow="0" windowWidth="17256" windowHeight="5772"/>
  </bookViews>
  <sheets>
    <sheet name="COG" sheetId="1" r:id="rId1"/>
    <sheet name="CTG" sheetId="2" r:id="rId2"/>
    <sheet name="CA" sheetId="3" r:id="rId3"/>
    <sheet name="CFG" sheetId="4" r:id="rId4"/>
  </sheets>
  <definedNames>
    <definedName name="_xlnm.Print_Titles" localSheetId="2">CA!$1:$5</definedName>
    <definedName name="_xlnm.Print_Titles" localSheetId="0">COG!$1:$4</definedName>
  </definedNames>
  <calcPr calcId="162913"/>
</workbook>
</file>

<file path=xl/calcChain.xml><?xml version="1.0" encoding="utf-8"?>
<calcChain xmlns="http://schemas.openxmlformats.org/spreadsheetml/2006/main">
  <c r="B16" i="4" l="1"/>
  <c r="G68" i="1" l="1"/>
  <c r="D14" i="2"/>
  <c r="D12" i="2"/>
  <c r="D10" i="2"/>
  <c r="G14" i="2"/>
  <c r="G12" i="2"/>
  <c r="G10" i="2"/>
  <c r="G6" i="4"/>
  <c r="F6" i="4"/>
  <c r="E6" i="4"/>
  <c r="D6" i="4"/>
  <c r="C6" i="4"/>
  <c r="B6" i="4"/>
  <c r="G36" i="4"/>
  <c r="F36" i="4"/>
  <c r="E36" i="4"/>
  <c r="D36" i="4"/>
  <c r="C36" i="4"/>
  <c r="B36" i="4"/>
  <c r="G25" i="4"/>
  <c r="F25" i="4"/>
  <c r="E25" i="4"/>
  <c r="D25" i="4"/>
  <c r="C25" i="4"/>
  <c r="B25" i="4"/>
  <c r="D61" i="3"/>
  <c r="G61" i="3" s="1"/>
  <c r="G75" i="3" s="1"/>
  <c r="G51" i="3"/>
  <c r="D51" i="3"/>
  <c r="D18" i="4"/>
  <c r="G18" i="4" s="1"/>
  <c r="G16" i="4" s="1"/>
  <c r="F16" i="4"/>
  <c r="E16" i="4"/>
  <c r="C16" i="4"/>
  <c r="F75" i="3"/>
  <c r="E75" i="3"/>
  <c r="C75" i="3"/>
  <c r="B75" i="3"/>
  <c r="F40" i="3"/>
  <c r="E40" i="3"/>
  <c r="C40" i="3"/>
  <c r="B40" i="3"/>
  <c r="D38" i="3"/>
  <c r="G38" i="3" s="1"/>
  <c r="D37" i="3"/>
  <c r="G37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D8" i="2"/>
  <c r="G8" i="2" s="1"/>
  <c r="D6" i="2"/>
  <c r="F16" i="2"/>
  <c r="E16" i="2"/>
  <c r="C16" i="2"/>
  <c r="B16" i="2"/>
  <c r="C69" i="1"/>
  <c r="G76" i="1"/>
  <c r="G75" i="1"/>
  <c r="G74" i="1"/>
  <c r="G73" i="1"/>
  <c r="G72" i="1"/>
  <c r="G71" i="1"/>
  <c r="G70" i="1"/>
  <c r="G69" i="1" s="1"/>
  <c r="G50" i="1"/>
  <c r="D76" i="1"/>
  <c r="D75" i="1"/>
  <c r="D74" i="1"/>
  <c r="D73" i="1"/>
  <c r="D72" i="1"/>
  <c r="D71" i="1"/>
  <c r="D70" i="1"/>
  <c r="D69" i="1" s="1"/>
  <c r="D68" i="1"/>
  <c r="D67" i="1"/>
  <c r="G67" i="1" s="1"/>
  <c r="D66" i="1"/>
  <c r="G66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/>
  <c r="D55" i="1"/>
  <c r="G55" i="1" s="1"/>
  <c r="D54" i="1"/>
  <c r="G54" i="1" s="1"/>
  <c r="D52" i="1"/>
  <c r="G52" i="1" s="1"/>
  <c r="D51" i="1"/>
  <c r="G51" i="1" s="1"/>
  <c r="D50" i="1"/>
  <c r="D49" i="1"/>
  <c r="G49" i="1" s="1"/>
  <c r="D48" i="1"/>
  <c r="G48" i="1" s="1"/>
  <c r="D47" i="1"/>
  <c r="G47" i="1" s="1"/>
  <c r="D46" i="1"/>
  <c r="G46" i="1" s="1"/>
  <c r="D45" i="1"/>
  <c r="D44" i="1"/>
  <c r="G44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D34" i="1"/>
  <c r="G34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6" i="1"/>
  <c r="G6" i="1" s="1"/>
  <c r="F69" i="1"/>
  <c r="E69" i="1"/>
  <c r="B69" i="1"/>
  <c r="F65" i="1"/>
  <c r="E65" i="1"/>
  <c r="C65" i="1"/>
  <c r="B65" i="1"/>
  <c r="F57" i="1"/>
  <c r="E57" i="1"/>
  <c r="C57" i="1"/>
  <c r="B57" i="1"/>
  <c r="F53" i="1"/>
  <c r="E53" i="1"/>
  <c r="C53" i="1"/>
  <c r="B53" i="1"/>
  <c r="F43" i="1"/>
  <c r="E43" i="1"/>
  <c r="C43" i="1"/>
  <c r="B43" i="1"/>
  <c r="F33" i="1"/>
  <c r="E33" i="1"/>
  <c r="C33" i="1"/>
  <c r="B33" i="1"/>
  <c r="F23" i="1"/>
  <c r="E23" i="1"/>
  <c r="C23" i="1"/>
  <c r="B23" i="1"/>
  <c r="F13" i="1"/>
  <c r="E13" i="1"/>
  <c r="C13" i="1"/>
  <c r="B13" i="1"/>
  <c r="F5" i="1"/>
  <c r="E5" i="1"/>
  <c r="C5" i="1"/>
  <c r="B5" i="1"/>
  <c r="F42" i="4"/>
  <c r="G53" i="3"/>
  <c r="F53" i="3"/>
  <c r="E53" i="3"/>
  <c r="D53" i="3"/>
  <c r="C53" i="3"/>
  <c r="B53" i="3"/>
  <c r="E42" i="4" l="1"/>
  <c r="C42" i="4"/>
  <c r="G42" i="4"/>
  <c r="B42" i="4"/>
  <c r="D16" i="4"/>
  <c r="D42" i="4" s="1"/>
  <c r="D75" i="3"/>
  <c r="G65" i="1"/>
  <c r="D65" i="1"/>
  <c r="D57" i="1"/>
  <c r="G58" i="1"/>
  <c r="G57" i="1" s="1"/>
  <c r="C77" i="1"/>
  <c r="E77" i="1"/>
  <c r="F77" i="1"/>
  <c r="D40" i="3"/>
  <c r="G7" i="3"/>
  <c r="G40" i="3" s="1"/>
  <c r="D16" i="2"/>
  <c r="G6" i="2"/>
  <c r="G16" i="2" s="1"/>
  <c r="D53" i="1"/>
  <c r="G56" i="1"/>
  <c r="G53" i="1" s="1"/>
  <c r="D43" i="1"/>
  <c r="G45" i="1"/>
  <c r="G43" i="1" s="1"/>
  <c r="D33" i="1"/>
  <c r="G35" i="1"/>
  <c r="G33" i="1" s="1"/>
  <c r="G23" i="1"/>
  <c r="D23" i="1"/>
  <c r="B77" i="1"/>
  <c r="D13" i="1"/>
  <c r="D5" i="1"/>
  <c r="G7" i="1"/>
  <c r="G5" i="1" s="1"/>
  <c r="G13" i="1"/>
  <c r="D77" i="1" l="1"/>
  <c r="G77" i="1"/>
</calcChain>
</file>

<file path=xl/sharedStrings.xml><?xml version="1.0" encoding="utf-8"?>
<sst xmlns="http://schemas.openxmlformats.org/spreadsheetml/2006/main" count="277" uniqueCount="179">
  <si>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</si>
  <si>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</si>
  <si>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</si>
  <si>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</si>
  <si>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</si>
  <si>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</si>
  <si>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</si>
  <si>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</si>
  <si>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</si>
  <si>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</si>
  <si>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Junta de Agua Potable, Drenaje Alcantarillado y Saneamiento del Municipio de Irapuato, Gto.
 Estado Analítico del Ejercicio del Presupuesto de Egresos
 Clasificación Administrativa
 Del 01 de Enero al 31 de Octubre de 2024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</si>
  <si>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</si>
  <si>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</si>
  <si>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</si>
  <si>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</si>
  <si>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</si>
  <si>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</si>
  <si>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</si>
  <si>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</si>
  <si>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</si>
  <si>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</si>
  <si>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</si>
  <si>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</si>
  <si>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</si>
  <si>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</si>
  <si>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</si>
  <si>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</si>
  <si>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</si>
  <si>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</si>
  <si>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</si>
  <si>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</si>
  <si>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</si>
  <si>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</si>
  <si>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</si>
  <si>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</si>
  <si>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</si>
  <si>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</si>
  <si>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</si>
  <si>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</si>
  <si>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</si>
  <si>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</si>
  <si>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</si>
  <si>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</si>
  <si>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</si>
  <si>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</si>
  <si>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</si>
  <si>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</si>
  <si>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</si>
  <si>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</si>
  <si>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</si>
  <si>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NO APLICA</t>
  </si>
  <si>
    <t>Poder Ejecutivo</t>
  </si>
  <si>
    <t>Poder Legislativo</t>
  </si>
  <si>
    <t>Poder Judicial</t>
  </si>
  <si>
    <t>Órganos Autónomos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</si>
  <si>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</si>
  <si>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</si>
  <si>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</si>
  <si>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</si>
  <si>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</si>
  <si>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</si>
  <si>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</si>
  <si>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</si>
  <si>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</si>
  <si>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</si>
  <si>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</si>
  <si>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FINANZAS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</si>
  <si>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</si>
  <si>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</si>
  <si>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</si>
  <si>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</si>
  <si>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</si>
  <si>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</si>
  <si>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</si>
  <si>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</si>
  <si>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</si>
  <si>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</si>
  <si>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</si>
  <si>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</si>
  <si>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</si>
  <si>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</si>
  <si>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</si>
  <si>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</si>
  <si>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</si>
  <si>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</si>
  <si>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</si>
  <si>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</si>
  <si>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</si>
  <si>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</si>
  <si>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</si>
  <si>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</si>
  <si>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</si>
  <si>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</si>
  <si>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</si>
  <si>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</si>
  <si>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</si>
  <si>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</si>
  <si>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</si>
  <si>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</si>
  <si>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</si>
  <si>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</si>
  <si>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</si>
  <si>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</si>
  <si>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</si>
  <si>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</si>
  <si>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</si>
  <si>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</si>
  <si>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</si>
  <si>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</si>
  <si>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</si>
  <si>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</si>
  <si>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</si>
  <si>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</si>
  <si>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</si>
  <si>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</si>
  <si>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</si>
  <si>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</si>
  <si>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</si>
  <si>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</si>
  <si>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</si>
  <si>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</si>
  <si>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</si>
  <si>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</si>
  <si>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</si>
  <si>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</si>
  <si>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</si>
  <si>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</si>
  <si>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</si>
  <si>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</si>
  <si>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</si>
  <si>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</si>
  <si>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</si>
  <si>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</si>
  <si>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</si>
  <si>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</si>
  <si>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</si>
  <si>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</si>
  <si>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</si>
  <si>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</si>
  <si>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</si>
  <si>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</si>
  <si>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</si>
  <si>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</si>
  <si>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</si>
  <si>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</si>
  <si>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</si>
  <si>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</si>
  <si>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</si>
  <si>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</si>
  <si>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</si>
  <si>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</si>
  <si>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</si>
  <si>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</si>
  <si>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</si>
  <si>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</si>
  <si>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</si>
  <si>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Junta de Agua Potable, Drenaje Alcantarillado y Saneamiento del Municipio de Irapuato, Gto.
 Estado Analítico del Ejercicio del Presupuesto de Egresos
 Clasificación por Objeto del Gasto (Capítulo y Concepto)
 Del 01 de Enero al 31 de Diciembre de 2024</t>
  </si>
  <si>
    <t>Junta de Agua Potable, Drenaje Alcantarillado y Saneamiento del Municipio de Irapuato, Gto.
 Estado Analítico del Ejercicio del Presupuesto de Egresos
 Clasificación Económica (por Tipo de Gasto)
 Del 01 de Enero al 31 de Diciembre de 2024</t>
  </si>
  <si>
    <t>Gobierno (Federal/Estatal/Municipal) de Irapuato, Gto.
 Estado Analítico del Ejercicio del Presupuesto de Egresos
 Clasificación Administrativa
 Del 01 de Enero al 31 de Diciembre de 2024</t>
  </si>
  <si>
    <t>Sector Paraestatal del Gobierno (Federal/Estatal/Municipal) de Irapuato, Gto.
 Estado Analítico del Ejercicio del Presupuesto de Egresos
 Clasificación Administrativa
 Del 01 de Enero al 31 Diciembre de 2024</t>
  </si>
  <si>
    <t>Junta de Agua Potable, Drenaje Alcantarillado y Saneamiento del Municipio de Irapuato, Gto.
 Estado Analítico del Ejercicio del Presupuesto de Egresos
 Clasificación Funcional (Finalidad y Función)
 Del 01 de Enero al 31 de Diciembre de 2024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</si>
  <si>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</si>
  <si>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</si>
  <si>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</si>
  <si>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</si>
  <si>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</si>
  <si>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</si>
  <si>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</si>
  <si>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</si>
  <si>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</si>
  <si>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</si>
  <si>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Encargado de Despacho de la Dirección de Presupuestos</t>
  </si>
  <si>
    <t>Ricardo Arias Mosqueda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</si>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</sst>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scheme val="minor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2" fillId="0" borderId="7" xfId="0" applyFont="1" applyBorder="1"/>
    <xf numFmtId="4" fontId="2" fillId="0" borderId="4" xfId="0" applyNumberFormat="1" applyFont="1" applyBorder="1" applyAlignment="1">
      <alignment horizontal="right"/>
    </xf>
    <xf numFmtId="0" fontId="4" fillId="0" borderId="4" xfId="0" applyFont="1" applyBorder="1"/>
    <xf numFmtId="4" fontId="4" fillId="0" borderId="4" xfId="0" applyNumberFormat="1" applyFon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0" fontId="2" fillId="0" borderId="6" xfId="0" applyFont="1" applyBorder="1"/>
    <xf numFmtId="4" fontId="2" fillId="0" borderId="6" xfId="0" applyNumberFormat="1" applyFont="1" applyBorder="1" applyAlignment="1">
      <alignment horizontal="right"/>
    </xf>
    <xf numFmtId="0" fontId="3" fillId="0" borderId="4" xfId="0" applyFont="1" applyBorder="1"/>
    <xf numFmtId="4" fontId="3" fillId="0" borderId="4" xfId="0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0" fontId="3" fillId="0" borderId="5" xfId="0" applyFont="1" applyBorder="1"/>
    <xf numFmtId="0" fontId="3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0" borderId="7" xfId="0" applyFont="1" applyBorder="1"/>
    <xf numFmtId="0" fontId="4" fillId="0" borderId="7" xfId="0" applyFont="1" applyBorder="1"/>
    <xf numFmtId="0" fontId="3" fillId="0" borderId="8" xfId="0" applyFont="1" applyBorder="1"/>
    <xf numFmtId="0" fontId="2" fillId="0" borderId="8" xfId="0" applyFont="1" applyBorder="1"/>
    <xf numFmtId="0" fontId="3" fillId="0" borderId="0" xfId="0" applyFont="1"/>
    <xf numFmtId="4" fontId="2" fillId="0" borderId="9" xfId="0" applyNumberFormat="1" applyFont="1" applyBorder="1" applyAlignment="1">
      <alignment horizontal="right"/>
    </xf>
    <xf numFmtId="4" fontId="0" fillId="0" borderId="0" xfId="0" applyNumberFormat="1"/>
    <xf numFmtId="4" fontId="2" fillId="2" borderId="6" xfId="0" applyNumberFormat="1" applyFont="1" applyFill="1" applyBorder="1" applyAlignment="1">
      <alignment horizontal="center"/>
    </xf>
    <xf numFmtId="0" fontId="1" fillId="0" borderId="0" xfId="1"/>
    <xf numFmtId="0" fontId="6" fillId="0" borderId="0" xfId="4" applyFont="1" applyAlignment="1" applyProtection="1">
      <alignment vertical="top"/>
    </xf>
    <xf numFmtId="0" fontId="9" fillId="0" borderId="0" xfId="5" applyFont="1"/>
    <xf numFmtId="0" fontId="6" fillId="0" borderId="0" xfId="4" applyFont="1" applyAlignment="1">
      <alignment vertical="top" wrapText="1"/>
    </xf>
    <xf numFmtId="4" fontId="9" fillId="0" borderId="0" xfId="5" applyNumberFormat="1" applyFont="1" applyFill="1"/>
    <xf numFmtId="0" fontId="6" fillId="0" borderId="0" xfId="4" applyFont="1" applyAlignment="1" applyProtection="1">
      <alignment vertical="top" wrapText="1"/>
      <protection locked="0"/>
    </xf>
    <xf numFmtId="0" fontId="6" fillId="0" borderId="0" xfId="4" applyFont="1" applyBorder="1" applyAlignment="1" applyProtection="1">
      <alignment vertical="top" wrapText="1"/>
      <protection locked="0"/>
    </xf>
    <xf numFmtId="0" fontId="6" fillId="0" borderId="0" xfId="4" applyFont="1" applyBorder="1" applyAlignment="1" applyProtection="1">
      <alignment vertical="top"/>
      <protection locked="0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horizontal="left" vertical="top"/>
      <protection locked="0"/>
    </xf>
    <xf numFmtId="0" fontId="9" fillId="0" borderId="0" xfId="6" applyFont="1"/>
    <xf numFmtId="0" fontId="9" fillId="0" borderId="0" xfId="6" applyNumberFormat="1" applyFont="1" applyFill="1" applyBorder="1"/>
    <xf numFmtId="0" fontId="9" fillId="0" borderId="0" xfId="1" applyFont="1"/>
    <xf numFmtId="0" fontId="4" fillId="0" borderId="0" xfId="1" applyFont="1" applyAlignment="1">
      <alignment vertical="center"/>
    </xf>
    <xf numFmtId="0" fontId="4" fillId="0" borderId="0" xfId="7" applyNumberFormat="1" applyFont="1" applyFill="1" applyBorder="1"/>
    <xf numFmtId="4" fontId="4" fillId="0" borderId="0" xfId="7" applyNumberFormat="1" applyFont="1" applyFill="1" applyBorder="1"/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wrapText="1"/>
    </xf>
    <xf numFmtId="2" fontId="2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0" fillId="0" borderId="11" xfId="0" applyFont="1" applyBorder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 applyProtection="1">
      <alignment horizontal="left" indent="2"/>
      <protection locked="0"/>
    </xf>
  </cellXfs>
  <cellStyles count="10">
    <cellStyle name="Millares 2" xfId="9"/>
    <cellStyle name="Normal" xfId="0" builtinId="0"/>
    <cellStyle name="Normal 2" xfId="2"/>
    <cellStyle name="Normal 2 2" xfId="4"/>
    <cellStyle name="Normal 2 3" xfId="5"/>
    <cellStyle name="Normal 2 3 2" xfId="3"/>
    <cellStyle name="Normal 3" xfId="6"/>
    <cellStyle name="Normal 3 2" xfId="7"/>
    <cellStyle name="Normal 4" xfId="8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3"/>
  <sheetViews>
    <sheetView tabSelected="1" topLeftCell="A45" workbookViewId="0">
      <selection activeCell="F60" sqref="F60"/>
    </sheetView>
  </sheetViews>
  <sheetFormatPr baseColWidth="10" defaultColWidth="12.5546875" defaultRowHeight="15.75" customHeight="1" x14ac:dyDescent="0.25"/>
  <cols>
    <col min="1" max="1" width="47" customWidth="1"/>
    <col min="2" max="3" width="14.33203125" style="26" bestFit="1" customWidth="1"/>
    <col min="4" max="4" width="13.6640625" customWidth="1"/>
  </cols>
  <sheetData>
    <row r="1" spans="1:7" ht="50.25" customHeight="1" x14ac:dyDescent="0.25">
      <c r="A1" s="47" t="s">
        <v>156</v>
      </c>
      <c r="B1" s="48"/>
      <c r="C1" s="48"/>
      <c r="D1" s="48"/>
      <c r="E1" s="48"/>
      <c r="F1" s="48"/>
      <c r="G1" s="49"/>
    </row>
    <row r="2" spans="1:7" ht="13.2" x14ac:dyDescent="0.25">
      <c r="A2" s="1"/>
      <c r="B2" s="50" t="s">
        <v>0</v>
      </c>
      <c r="C2" s="51"/>
      <c r="D2" s="51"/>
      <c r="E2" s="51"/>
      <c r="F2" s="52"/>
      <c r="G2" s="53" t="s">
        <v>1</v>
      </c>
    </row>
    <row r="3" spans="1:7" ht="21" x14ac:dyDescent="0.25">
      <c r="A3" s="2" t="s">
        <v>2</v>
      </c>
      <c r="B3" s="27" t="s">
        <v>3</v>
      </c>
      <c r="C3" s="45" t="s">
        <v>4</v>
      </c>
      <c r="D3" s="3" t="s">
        <v>5</v>
      </c>
      <c r="E3" s="3" t="s">
        <v>6</v>
      </c>
      <c r="F3" s="3" t="s">
        <v>7</v>
      </c>
      <c r="G3" s="54"/>
    </row>
    <row r="4" spans="1:7" ht="13.2" x14ac:dyDescent="0.25">
      <c r="A4" s="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ht="15.75" customHeight="1" x14ac:dyDescent="0.25">
      <c r="A5" s="56" t="s">
        <v>87</v>
      </c>
      <c r="B5" s="6">
        <f t="shared" ref="B5:G5" si="0">SUM(B6:B12)</f>
        <v>143331718.90000001</v>
      </c>
      <c r="C5" s="6">
        <f t="shared" si="0"/>
        <v>0</v>
      </c>
      <c r="D5" s="6">
        <f t="shared" si="0"/>
        <v>143331718.90000001</v>
      </c>
      <c r="E5" s="6">
        <f t="shared" si="0"/>
        <v>137596548.19999999</v>
      </c>
      <c r="F5" s="6">
        <f t="shared" si="0"/>
        <v>137596548.19999999</v>
      </c>
      <c r="G5" s="6">
        <f t="shared" si="0"/>
        <v>5735170.6999999955</v>
      </c>
    </row>
    <row r="6" spans="1:7" ht="15.75" customHeight="1" x14ac:dyDescent="0.25">
      <c r="A6" s="57" t="s">
        <v>88</v>
      </c>
      <c r="B6" s="8">
        <v>99960136.019999996</v>
      </c>
      <c r="C6" s="8">
        <v>-2387400</v>
      </c>
      <c r="D6" s="8">
        <f>+B6+C6</f>
        <v>97572736.019999996</v>
      </c>
      <c r="E6" s="8">
        <v>96236018.390000001</v>
      </c>
      <c r="F6" s="9">
        <v>96236018.390000001</v>
      </c>
      <c r="G6" s="9">
        <f>+D6-E6</f>
        <v>1336717.6299999952</v>
      </c>
    </row>
    <row r="7" spans="1:7" ht="15.75" customHeight="1" x14ac:dyDescent="0.25">
      <c r="A7" s="57" t="s">
        <v>89</v>
      </c>
      <c r="B7" s="8">
        <v>0</v>
      </c>
      <c r="C7" s="8">
        <v>0</v>
      </c>
      <c r="D7" s="8">
        <f t="shared" ref="D7:D12" si="1">+B7+C7</f>
        <v>0</v>
      </c>
      <c r="E7" s="8">
        <v>0</v>
      </c>
      <c r="F7" s="9">
        <v>0</v>
      </c>
      <c r="G7" s="9">
        <f t="shared" ref="G7:G12" si="2">+D7-E7</f>
        <v>0</v>
      </c>
    </row>
    <row r="8" spans="1:7" ht="15.75" customHeight="1" x14ac:dyDescent="0.25">
      <c r="A8" s="57" t="s">
        <v>90</v>
      </c>
      <c r="B8" s="8">
        <v>15278888.029999999</v>
      </c>
      <c r="C8" s="8">
        <v>2063400</v>
      </c>
      <c r="D8" s="8">
        <f t="shared" si="1"/>
        <v>17342288.030000001</v>
      </c>
      <c r="E8" s="8">
        <v>15851665.960000001</v>
      </c>
      <c r="F8" s="9">
        <v>15851665.960000001</v>
      </c>
      <c r="G8" s="9">
        <f t="shared" si="2"/>
        <v>1490622.0700000003</v>
      </c>
    </row>
    <row r="9" spans="1:7" ht="15.75" customHeight="1" x14ac:dyDescent="0.25">
      <c r="A9" s="57" t="s">
        <v>91</v>
      </c>
      <c r="B9" s="8">
        <v>27927694.850000001</v>
      </c>
      <c r="C9" s="8">
        <v>-1290000</v>
      </c>
      <c r="D9" s="8">
        <f t="shared" si="1"/>
        <v>26637694.850000001</v>
      </c>
      <c r="E9" s="8">
        <v>25014110.850000001</v>
      </c>
      <c r="F9" s="9">
        <v>25014110.850000001</v>
      </c>
      <c r="G9" s="9">
        <f t="shared" si="2"/>
        <v>1623584</v>
      </c>
    </row>
    <row r="10" spans="1:7" ht="15.75" customHeight="1" x14ac:dyDescent="0.25">
      <c r="A10" s="57" t="s">
        <v>92</v>
      </c>
      <c r="B10" s="8">
        <v>160000</v>
      </c>
      <c r="C10" s="8">
        <v>1614000</v>
      </c>
      <c r="D10" s="8">
        <f t="shared" si="1"/>
        <v>1774000</v>
      </c>
      <c r="E10" s="8">
        <v>494753</v>
      </c>
      <c r="F10" s="9">
        <v>494753</v>
      </c>
      <c r="G10" s="9">
        <f t="shared" si="2"/>
        <v>1279247</v>
      </c>
    </row>
    <row r="11" spans="1:7" ht="15.75" customHeight="1" x14ac:dyDescent="0.25">
      <c r="A11" s="57" t="s">
        <v>93</v>
      </c>
      <c r="B11" s="8">
        <v>5000</v>
      </c>
      <c r="C11" s="8">
        <v>0</v>
      </c>
      <c r="D11" s="8">
        <f t="shared" si="1"/>
        <v>5000</v>
      </c>
      <c r="E11" s="8">
        <v>0</v>
      </c>
      <c r="F11" s="9">
        <v>0</v>
      </c>
      <c r="G11" s="9">
        <f t="shared" si="2"/>
        <v>5000</v>
      </c>
    </row>
    <row r="12" spans="1:7" ht="15.75" customHeight="1" x14ac:dyDescent="0.25">
      <c r="A12" s="57" t="s">
        <v>94</v>
      </c>
      <c r="B12" s="8">
        <v>0</v>
      </c>
      <c r="C12" s="8">
        <v>0</v>
      </c>
      <c r="D12" s="8">
        <f t="shared" si="1"/>
        <v>0</v>
      </c>
      <c r="E12" s="8">
        <v>0</v>
      </c>
      <c r="F12" s="9">
        <v>0</v>
      </c>
      <c r="G12" s="9">
        <f t="shared" si="2"/>
        <v>0</v>
      </c>
    </row>
    <row r="13" spans="1:7" ht="15.75" customHeight="1" x14ac:dyDescent="0.25">
      <c r="A13" s="56" t="s">
        <v>174</v>
      </c>
      <c r="B13" s="6">
        <f t="shared" ref="B13:G13" si="3">SUM(B14:B22)</f>
        <v>56209076.279999994</v>
      </c>
      <c r="C13" s="6">
        <f t="shared" si="3"/>
        <v>-543655.23499999964</v>
      </c>
      <c r="D13" s="6">
        <f t="shared" si="3"/>
        <v>55665421.045000002</v>
      </c>
      <c r="E13" s="6">
        <f t="shared" si="3"/>
        <v>51091233.280000009</v>
      </c>
      <c r="F13" s="6">
        <f t="shared" si="3"/>
        <v>51091233.280000009</v>
      </c>
      <c r="G13" s="6">
        <f t="shared" si="3"/>
        <v>4574187.7650000015</v>
      </c>
    </row>
    <row r="14" spans="1:7" ht="15.75" customHeight="1" x14ac:dyDescent="0.25">
      <c r="A14" s="57" t="s">
        <v>95</v>
      </c>
      <c r="B14" s="8">
        <v>1606370.02</v>
      </c>
      <c r="C14" s="8">
        <v>18881.88</v>
      </c>
      <c r="D14" s="8">
        <f t="shared" ref="D14:D22" si="4">+B14+C14</f>
        <v>1625251.9</v>
      </c>
      <c r="E14" s="8">
        <v>1524106.55</v>
      </c>
      <c r="F14" s="9">
        <v>1524106.55</v>
      </c>
      <c r="G14" s="9">
        <f t="shared" ref="G14:G22" si="5">+D14-E14</f>
        <v>101145.34999999986</v>
      </c>
    </row>
    <row r="15" spans="1:7" ht="15.75" customHeight="1" x14ac:dyDescent="0.25">
      <c r="A15" s="57" t="s">
        <v>96</v>
      </c>
      <c r="B15" s="8">
        <v>241000</v>
      </c>
      <c r="C15" s="8">
        <v>13596.48</v>
      </c>
      <c r="D15" s="8">
        <f t="shared" si="4"/>
        <v>254596.48000000001</v>
      </c>
      <c r="E15" s="8">
        <v>253873.82</v>
      </c>
      <c r="F15" s="9">
        <v>253873.82</v>
      </c>
      <c r="G15" s="9">
        <f t="shared" si="5"/>
        <v>722.66000000000349</v>
      </c>
    </row>
    <row r="16" spans="1:7" ht="15.75" customHeight="1" x14ac:dyDescent="0.25">
      <c r="A16" s="57" t="s">
        <v>97</v>
      </c>
      <c r="B16" s="8">
        <v>0</v>
      </c>
      <c r="C16" s="8">
        <v>1509997.53</v>
      </c>
      <c r="D16" s="8">
        <f t="shared" si="4"/>
        <v>1509997.53</v>
      </c>
      <c r="E16" s="8">
        <v>1459997.53</v>
      </c>
      <c r="F16" s="9">
        <v>1459997.53</v>
      </c>
      <c r="G16" s="9">
        <f t="shared" si="5"/>
        <v>50000</v>
      </c>
    </row>
    <row r="17" spans="1:7" ht="15.75" customHeight="1" x14ac:dyDescent="0.25">
      <c r="A17" s="57" t="s">
        <v>98</v>
      </c>
      <c r="B17" s="8">
        <v>23007040.050000001</v>
      </c>
      <c r="C17" s="8">
        <v>1546560.86</v>
      </c>
      <c r="D17" s="8">
        <f t="shared" si="4"/>
        <v>24553600.91</v>
      </c>
      <c r="E17" s="8">
        <v>23999594.02</v>
      </c>
      <c r="F17" s="9">
        <v>23999594.02</v>
      </c>
      <c r="G17" s="9">
        <f t="shared" si="5"/>
        <v>554006.8900000006</v>
      </c>
    </row>
    <row r="18" spans="1:7" ht="15.75" customHeight="1" x14ac:dyDescent="0.25">
      <c r="A18" s="57" t="s">
        <v>99</v>
      </c>
      <c r="B18" s="8">
        <v>10180239.75</v>
      </c>
      <c r="C18" s="8">
        <v>-169828.02499999999</v>
      </c>
      <c r="D18" s="8">
        <f t="shared" si="4"/>
        <v>10010411.725</v>
      </c>
      <c r="E18" s="8">
        <v>8699971.5399999991</v>
      </c>
      <c r="F18" s="9">
        <v>8699971.5399999991</v>
      </c>
      <c r="G18" s="9">
        <f t="shared" si="5"/>
        <v>1310440.1850000005</v>
      </c>
    </row>
    <row r="19" spans="1:7" ht="15.75" customHeight="1" x14ac:dyDescent="0.25">
      <c r="A19" s="57" t="s">
        <v>100</v>
      </c>
      <c r="B19" s="8">
        <v>14018436.48</v>
      </c>
      <c r="C19" s="8">
        <v>-2632300.2799999998</v>
      </c>
      <c r="D19" s="8">
        <f t="shared" si="4"/>
        <v>11386136.200000001</v>
      </c>
      <c r="E19" s="8">
        <v>10252862.130000001</v>
      </c>
      <c r="F19" s="9">
        <v>10252862.130000001</v>
      </c>
      <c r="G19" s="9">
        <f t="shared" si="5"/>
        <v>1133274.0700000003</v>
      </c>
    </row>
    <row r="20" spans="1:7" ht="15.75" customHeight="1" x14ac:dyDescent="0.25">
      <c r="A20" s="57" t="s">
        <v>101</v>
      </c>
      <c r="B20" s="8">
        <v>3287956.08</v>
      </c>
      <c r="C20" s="8">
        <v>-472806.36</v>
      </c>
      <c r="D20" s="8">
        <f t="shared" si="4"/>
        <v>2815149.72</v>
      </c>
      <c r="E20" s="8">
        <v>1829656.24</v>
      </c>
      <c r="F20" s="9">
        <v>1829656.24</v>
      </c>
      <c r="G20" s="9">
        <f t="shared" si="5"/>
        <v>985493.48000000021</v>
      </c>
    </row>
    <row r="21" spans="1:7" ht="15.75" customHeight="1" x14ac:dyDescent="0.25">
      <c r="A21" s="57" t="s">
        <v>102</v>
      </c>
      <c r="B21" s="8">
        <v>0</v>
      </c>
      <c r="C21" s="8">
        <v>0</v>
      </c>
      <c r="D21" s="8">
        <f t="shared" si="4"/>
        <v>0</v>
      </c>
      <c r="E21" s="8">
        <v>0</v>
      </c>
      <c r="F21" s="9">
        <v>0</v>
      </c>
      <c r="G21" s="9">
        <f t="shared" si="5"/>
        <v>0</v>
      </c>
    </row>
    <row r="22" spans="1:7" ht="15.75" customHeight="1" x14ac:dyDescent="0.25">
      <c r="A22" s="57" t="s">
        <v>103</v>
      </c>
      <c r="B22" s="8">
        <v>3868033.9</v>
      </c>
      <c r="C22" s="8">
        <v>-357757.32</v>
      </c>
      <c r="D22" s="8">
        <f t="shared" si="4"/>
        <v>3510276.58</v>
      </c>
      <c r="E22" s="8">
        <v>3071171.45</v>
      </c>
      <c r="F22" s="9">
        <v>3071171.45</v>
      </c>
      <c r="G22" s="9">
        <f t="shared" si="5"/>
        <v>439105.12999999989</v>
      </c>
    </row>
    <row r="23" spans="1:7" ht="15.75" customHeight="1" x14ac:dyDescent="0.25">
      <c r="A23" s="56" t="s">
        <v>104</v>
      </c>
      <c r="B23" s="6">
        <f t="shared" ref="B23:G23" si="6">SUM(B24:B32)</f>
        <v>253155670.90000001</v>
      </c>
      <c r="C23" s="6">
        <f t="shared" si="6"/>
        <v>26736571.039999999</v>
      </c>
      <c r="D23" s="6">
        <f t="shared" si="6"/>
        <v>279892241.94</v>
      </c>
      <c r="E23" s="6">
        <f t="shared" si="6"/>
        <v>271149816.64999998</v>
      </c>
      <c r="F23" s="6">
        <f t="shared" si="6"/>
        <v>267408567.28000003</v>
      </c>
      <c r="G23" s="6">
        <f t="shared" si="6"/>
        <v>8742425.2899999805</v>
      </c>
    </row>
    <row r="24" spans="1:7" ht="15.75" customHeight="1" x14ac:dyDescent="0.25">
      <c r="A24" s="57" t="s">
        <v>105</v>
      </c>
      <c r="B24" s="8">
        <v>106522499.56999999</v>
      </c>
      <c r="C24" s="8">
        <v>12650571.07</v>
      </c>
      <c r="D24" s="8">
        <f t="shared" ref="D24:D32" si="7">+B24+C24</f>
        <v>119173070.63999999</v>
      </c>
      <c r="E24" s="8">
        <v>119030441.06</v>
      </c>
      <c r="F24" s="9">
        <v>119026967.06</v>
      </c>
      <c r="G24" s="9">
        <f t="shared" ref="G24:G32" si="8">+D24-E24</f>
        <v>142629.57999998331</v>
      </c>
    </row>
    <row r="25" spans="1:7" ht="15.75" customHeight="1" x14ac:dyDescent="0.25">
      <c r="A25" s="57" t="s">
        <v>106</v>
      </c>
      <c r="B25" s="8">
        <v>19608130.739999998</v>
      </c>
      <c r="C25" s="8">
        <v>1445513.09</v>
      </c>
      <c r="D25" s="8">
        <f t="shared" si="7"/>
        <v>21053643.829999998</v>
      </c>
      <c r="E25" s="8">
        <v>20779133.800000001</v>
      </c>
      <c r="F25" s="9">
        <v>20753913.800000001</v>
      </c>
      <c r="G25" s="9">
        <f t="shared" si="8"/>
        <v>274510.02999999747</v>
      </c>
    </row>
    <row r="26" spans="1:7" ht="15.75" customHeight="1" x14ac:dyDescent="0.25">
      <c r="A26" s="57" t="s">
        <v>107</v>
      </c>
      <c r="B26" s="8">
        <v>45063874.600000001</v>
      </c>
      <c r="C26" s="8">
        <v>-5207856.26</v>
      </c>
      <c r="D26" s="8">
        <f t="shared" si="7"/>
        <v>39856018.340000004</v>
      </c>
      <c r="E26" s="8">
        <v>36892658.130000003</v>
      </c>
      <c r="F26" s="9">
        <v>36033201.93</v>
      </c>
      <c r="G26" s="9">
        <f t="shared" si="8"/>
        <v>2963360.2100000009</v>
      </c>
    </row>
    <row r="27" spans="1:7" ht="15.75" customHeight="1" x14ac:dyDescent="0.25">
      <c r="A27" s="57" t="s">
        <v>108</v>
      </c>
      <c r="B27" s="8">
        <v>10694864.140000001</v>
      </c>
      <c r="C27" s="8">
        <v>3331287.34</v>
      </c>
      <c r="D27" s="8">
        <f t="shared" si="7"/>
        <v>14026151.48</v>
      </c>
      <c r="E27" s="8">
        <v>13486725.880000001</v>
      </c>
      <c r="F27" s="9">
        <v>13486725.880000001</v>
      </c>
      <c r="G27" s="9">
        <f t="shared" si="8"/>
        <v>539425.59999999963</v>
      </c>
    </row>
    <row r="28" spans="1:7" ht="15.75" customHeight="1" x14ac:dyDescent="0.25">
      <c r="A28" s="57" t="s">
        <v>109</v>
      </c>
      <c r="B28" s="8">
        <v>33429861.640000001</v>
      </c>
      <c r="C28" s="8">
        <v>3739062.91</v>
      </c>
      <c r="D28" s="8">
        <f t="shared" si="7"/>
        <v>37168924.549999997</v>
      </c>
      <c r="E28" s="8">
        <v>34011329.259999998</v>
      </c>
      <c r="F28" s="9">
        <v>31158230.09</v>
      </c>
      <c r="G28" s="9">
        <f t="shared" si="8"/>
        <v>3157595.2899999991</v>
      </c>
    </row>
    <row r="29" spans="1:7" ht="15.75" customHeight="1" x14ac:dyDescent="0.25">
      <c r="A29" s="57" t="s">
        <v>110</v>
      </c>
      <c r="B29" s="8">
        <v>3396808.16</v>
      </c>
      <c r="C29" s="8">
        <v>258000</v>
      </c>
      <c r="D29" s="8">
        <f t="shared" si="7"/>
        <v>3654808.16</v>
      </c>
      <c r="E29" s="8">
        <v>3571743.04</v>
      </c>
      <c r="F29" s="9">
        <v>3571743.04</v>
      </c>
      <c r="G29" s="9">
        <f t="shared" si="8"/>
        <v>83065.120000000112</v>
      </c>
    </row>
    <row r="30" spans="1:7" ht="15.75" customHeight="1" x14ac:dyDescent="0.25">
      <c r="A30" s="57" t="s">
        <v>111</v>
      </c>
      <c r="B30" s="8">
        <v>704351.61</v>
      </c>
      <c r="C30" s="8">
        <v>-1988.67</v>
      </c>
      <c r="D30" s="8">
        <f t="shared" si="7"/>
        <v>702362.94</v>
      </c>
      <c r="E30" s="8">
        <v>359290.86</v>
      </c>
      <c r="F30" s="9">
        <v>359290.86</v>
      </c>
      <c r="G30" s="9">
        <f t="shared" si="8"/>
        <v>343072.07999999996</v>
      </c>
    </row>
    <row r="31" spans="1:7" ht="15.75" customHeight="1" x14ac:dyDescent="0.25">
      <c r="A31" s="57" t="s">
        <v>112</v>
      </c>
      <c r="B31" s="8">
        <v>962856.85</v>
      </c>
      <c r="C31" s="8">
        <v>1175764.48</v>
      </c>
      <c r="D31" s="8">
        <f t="shared" si="7"/>
        <v>2138621.33</v>
      </c>
      <c r="E31" s="8">
        <v>2048064.16</v>
      </c>
      <c r="F31" s="9">
        <v>2048064.16</v>
      </c>
      <c r="G31" s="9">
        <f t="shared" si="8"/>
        <v>90557.170000000158</v>
      </c>
    </row>
    <row r="32" spans="1:7" ht="15.75" customHeight="1" x14ac:dyDescent="0.25">
      <c r="A32" s="57" t="s">
        <v>19</v>
      </c>
      <c r="B32" s="8">
        <v>32772423.59</v>
      </c>
      <c r="C32" s="8">
        <v>9346217.0800000001</v>
      </c>
      <c r="D32" s="8">
        <f t="shared" si="7"/>
        <v>42118640.670000002</v>
      </c>
      <c r="E32" s="8">
        <v>40970430.460000001</v>
      </c>
      <c r="F32" s="9">
        <v>40970430.460000001</v>
      </c>
      <c r="G32" s="9">
        <f t="shared" si="8"/>
        <v>1148210.2100000009</v>
      </c>
    </row>
    <row r="33" spans="1:7" ht="15.75" customHeight="1" x14ac:dyDescent="0.25">
      <c r="A33" s="56" t="s">
        <v>175</v>
      </c>
      <c r="B33" s="6">
        <f t="shared" ref="B33:G33" si="9">SUM(B34:B42)</f>
        <v>1128434.82</v>
      </c>
      <c r="C33" s="6">
        <f t="shared" si="9"/>
        <v>-991016.72</v>
      </c>
      <c r="D33" s="6">
        <f t="shared" si="9"/>
        <v>137418.1</v>
      </c>
      <c r="E33" s="6">
        <f t="shared" si="9"/>
        <v>30418.1</v>
      </c>
      <c r="F33" s="6">
        <f t="shared" si="9"/>
        <v>30418.1</v>
      </c>
      <c r="G33" s="6">
        <f t="shared" si="9"/>
        <v>107000</v>
      </c>
    </row>
    <row r="34" spans="1:7" ht="15.75" customHeight="1" x14ac:dyDescent="0.25">
      <c r="A34" s="57" t="s">
        <v>113</v>
      </c>
      <c r="B34" s="8">
        <v>0</v>
      </c>
      <c r="C34" s="8">
        <v>0</v>
      </c>
      <c r="D34" s="8">
        <f t="shared" ref="D34:D42" si="10">+B34+C34</f>
        <v>0</v>
      </c>
      <c r="E34" s="8">
        <v>0</v>
      </c>
      <c r="F34" s="9">
        <v>0</v>
      </c>
      <c r="G34" s="9">
        <f t="shared" ref="G34:G42" si="11">+D34-E34</f>
        <v>0</v>
      </c>
    </row>
    <row r="35" spans="1:7" ht="15.75" customHeight="1" x14ac:dyDescent="0.25">
      <c r="A35" s="57" t="s">
        <v>114</v>
      </c>
      <c r="B35" s="8">
        <v>0</v>
      </c>
      <c r="C35" s="8">
        <v>0</v>
      </c>
      <c r="D35" s="8">
        <f t="shared" si="10"/>
        <v>0</v>
      </c>
      <c r="E35" s="8">
        <v>0</v>
      </c>
      <c r="F35" s="9">
        <v>0</v>
      </c>
      <c r="G35" s="9">
        <f t="shared" si="11"/>
        <v>0</v>
      </c>
    </row>
    <row r="36" spans="1:7" ht="15.75" customHeight="1" x14ac:dyDescent="0.25">
      <c r="A36" s="57" t="s">
        <v>115</v>
      </c>
      <c r="B36" s="8">
        <v>0</v>
      </c>
      <c r="C36" s="8">
        <v>0</v>
      </c>
      <c r="D36" s="8">
        <f t="shared" si="10"/>
        <v>0</v>
      </c>
      <c r="E36" s="8">
        <v>0</v>
      </c>
      <c r="F36" s="9">
        <v>0</v>
      </c>
      <c r="G36" s="9">
        <f t="shared" si="11"/>
        <v>0</v>
      </c>
    </row>
    <row r="37" spans="1:7" ht="15.75" customHeight="1" x14ac:dyDescent="0.25">
      <c r="A37" s="57" t="s">
        <v>116</v>
      </c>
      <c r="B37" s="8">
        <v>128434.82</v>
      </c>
      <c r="C37" s="8">
        <v>8983.2800000000007</v>
      </c>
      <c r="D37" s="8">
        <f t="shared" si="10"/>
        <v>137418.1</v>
      </c>
      <c r="E37" s="8">
        <v>30418.1</v>
      </c>
      <c r="F37" s="9">
        <v>30418.1</v>
      </c>
      <c r="G37" s="9">
        <f t="shared" si="11"/>
        <v>107000</v>
      </c>
    </row>
    <row r="38" spans="1:7" ht="15.75" customHeight="1" x14ac:dyDescent="0.25">
      <c r="A38" s="57" t="s">
        <v>117</v>
      </c>
      <c r="B38" s="8">
        <v>0</v>
      </c>
      <c r="C38" s="8">
        <v>0</v>
      </c>
      <c r="D38" s="8">
        <f t="shared" si="10"/>
        <v>0</v>
      </c>
      <c r="E38" s="8">
        <v>0</v>
      </c>
      <c r="F38" s="9">
        <v>0</v>
      </c>
      <c r="G38" s="9">
        <f t="shared" si="11"/>
        <v>0</v>
      </c>
    </row>
    <row r="39" spans="1:7" ht="15.75" customHeight="1" x14ac:dyDescent="0.25">
      <c r="A39" s="57" t="s">
        <v>118</v>
      </c>
      <c r="B39" s="8">
        <v>0</v>
      </c>
      <c r="C39" s="8">
        <v>0</v>
      </c>
      <c r="D39" s="8">
        <f t="shared" si="10"/>
        <v>0</v>
      </c>
      <c r="E39" s="8">
        <v>0</v>
      </c>
      <c r="F39" s="9">
        <v>0</v>
      </c>
      <c r="G39" s="9">
        <f t="shared" si="11"/>
        <v>0</v>
      </c>
    </row>
    <row r="40" spans="1:7" ht="15.75" customHeight="1" x14ac:dyDescent="0.25">
      <c r="A40" s="57" t="s">
        <v>119</v>
      </c>
      <c r="B40" s="8">
        <v>0</v>
      </c>
      <c r="C40" s="8">
        <v>0</v>
      </c>
      <c r="D40" s="8">
        <f t="shared" si="10"/>
        <v>0</v>
      </c>
      <c r="E40" s="8">
        <v>0</v>
      </c>
      <c r="F40" s="9">
        <v>0</v>
      </c>
      <c r="G40" s="9">
        <f t="shared" si="11"/>
        <v>0</v>
      </c>
    </row>
    <row r="41" spans="1:7" ht="15.75" customHeight="1" x14ac:dyDescent="0.25">
      <c r="A41" s="57" t="s">
        <v>120</v>
      </c>
      <c r="B41" s="8">
        <v>1000000</v>
      </c>
      <c r="C41" s="8">
        <v>-1000000</v>
      </c>
      <c r="D41" s="8">
        <f t="shared" si="10"/>
        <v>0</v>
      </c>
      <c r="E41" s="8">
        <v>0</v>
      </c>
      <c r="F41" s="9">
        <v>0</v>
      </c>
      <c r="G41" s="9">
        <f t="shared" si="11"/>
        <v>0</v>
      </c>
    </row>
    <row r="42" spans="1:7" ht="15.75" customHeight="1" x14ac:dyDescent="0.25">
      <c r="A42" s="57" t="s">
        <v>121</v>
      </c>
      <c r="B42" s="8">
        <v>0</v>
      </c>
      <c r="C42" s="8">
        <v>0</v>
      </c>
      <c r="D42" s="8">
        <f t="shared" si="10"/>
        <v>0</v>
      </c>
      <c r="E42" s="8">
        <v>0</v>
      </c>
      <c r="F42" s="9">
        <v>0</v>
      </c>
      <c r="G42" s="9">
        <f t="shared" si="11"/>
        <v>0</v>
      </c>
    </row>
    <row r="43" spans="1:7" ht="15.75" customHeight="1" x14ac:dyDescent="0.25">
      <c r="A43" s="56" t="s">
        <v>176</v>
      </c>
      <c r="B43" s="6">
        <f t="shared" ref="B43:G43" si="12">SUM(B44:B52)</f>
        <v>53858535.549999997</v>
      </c>
      <c r="C43" s="6">
        <f t="shared" si="12"/>
        <v>7210973.8300000001</v>
      </c>
      <c r="D43" s="6">
        <f t="shared" si="12"/>
        <v>61069509.380000003</v>
      </c>
      <c r="E43" s="6">
        <f t="shared" si="12"/>
        <v>48900259.399999999</v>
      </c>
      <c r="F43" s="6">
        <f t="shared" si="12"/>
        <v>48130790.800000004</v>
      </c>
      <c r="G43" s="6">
        <f t="shared" si="12"/>
        <v>12169249.979999997</v>
      </c>
    </row>
    <row r="44" spans="1:7" ht="15.75" customHeight="1" x14ac:dyDescent="0.25">
      <c r="A44" s="57" t="s">
        <v>122</v>
      </c>
      <c r="B44" s="8">
        <v>3571072.43</v>
      </c>
      <c r="C44" s="8">
        <v>1243624.6200000001</v>
      </c>
      <c r="D44" s="8">
        <f t="shared" ref="D44:D52" si="13">+B44+C44</f>
        <v>4814697.0500000007</v>
      </c>
      <c r="E44" s="8">
        <v>4796080.05</v>
      </c>
      <c r="F44" s="9">
        <v>4796080.05</v>
      </c>
      <c r="G44" s="9">
        <f t="shared" ref="G44:G52" si="14">+D44-E44</f>
        <v>18617.000000000931</v>
      </c>
    </row>
    <row r="45" spans="1:7" ht="15.75" customHeight="1" x14ac:dyDescent="0.25">
      <c r="A45" s="57" t="s">
        <v>123</v>
      </c>
      <c r="B45" s="8">
        <v>0</v>
      </c>
      <c r="C45" s="8">
        <v>0</v>
      </c>
      <c r="D45" s="8">
        <f t="shared" si="13"/>
        <v>0</v>
      </c>
      <c r="E45" s="8">
        <v>0</v>
      </c>
      <c r="F45" s="9">
        <v>0</v>
      </c>
      <c r="G45" s="9">
        <f t="shared" si="14"/>
        <v>0</v>
      </c>
    </row>
    <row r="46" spans="1:7" ht="15.75" customHeight="1" x14ac:dyDescent="0.25">
      <c r="A46" s="57" t="s">
        <v>124</v>
      </c>
      <c r="B46" s="8">
        <v>946655.2</v>
      </c>
      <c r="C46" s="8">
        <v>-1655.2</v>
      </c>
      <c r="D46" s="8">
        <f t="shared" si="13"/>
        <v>945000</v>
      </c>
      <c r="E46" s="8">
        <v>816992.87</v>
      </c>
      <c r="F46" s="9">
        <v>816992.87</v>
      </c>
      <c r="G46" s="9">
        <f t="shared" si="14"/>
        <v>128007.13</v>
      </c>
    </row>
    <row r="47" spans="1:7" ht="15.75" customHeight="1" x14ac:dyDescent="0.25">
      <c r="A47" s="57" t="s">
        <v>125</v>
      </c>
      <c r="B47" s="8">
        <v>6200000.0099999998</v>
      </c>
      <c r="C47" s="8">
        <v>4572321.2</v>
      </c>
      <c r="D47" s="8">
        <f t="shared" si="13"/>
        <v>10772321.210000001</v>
      </c>
      <c r="E47" s="8">
        <v>10754762.470000001</v>
      </c>
      <c r="F47" s="9">
        <v>10754762.470000001</v>
      </c>
      <c r="G47" s="9">
        <f t="shared" si="14"/>
        <v>17558.740000000224</v>
      </c>
    </row>
    <row r="48" spans="1:7" ht="15.75" customHeight="1" x14ac:dyDescent="0.25">
      <c r="A48" s="57" t="s">
        <v>126</v>
      </c>
      <c r="B48" s="8">
        <v>0</v>
      </c>
      <c r="C48" s="8">
        <v>0</v>
      </c>
      <c r="D48" s="8">
        <f t="shared" si="13"/>
        <v>0</v>
      </c>
      <c r="E48" s="8">
        <v>0</v>
      </c>
      <c r="F48" s="9">
        <v>0</v>
      </c>
      <c r="G48" s="9">
        <f t="shared" si="14"/>
        <v>0</v>
      </c>
    </row>
    <row r="49" spans="1:7" ht="15.75" customHeight="1" x14ac:dyDescent="0.25">
      <c r="A49" s="57" t="s">
        <v>127</v>
      </c>
      <c r="B49" s="8">
        <v>37270898.229999997</v>
      </c>
      <c r="C49" s="8">
        <v>362564.4</v>
      </c>
      <c r="D49" s="8">
        <f t="shared" si="13"/>
        <v>37633462.629999995</v>
      </c>
      <c r="E49" s="8">
        <v>26103995.52</v>
      </c>
      <c r="F49" s="9">
        <v>25334526.920000002</v>
      </c>
      <c r="G49" s="9">
        <f t="shared" si="14"/>
        <v>11529467.109999996</v>
      </c>
    </row>
    <row r="50" spans="1:7" ht="15.75" customHeight="1" x14ac:dyDescent="0.25">
      <c r="A50" s="57" t="s">
        <v>128</v>
      </c>
      <c r="B50" s="8">
        <v>0</v>
      </c>
      <c r="C50" s="8">
        <v>0</v>
      </c>
      <c r="D50" s="8">
        <f t="shared" si="13"/>
        <v>0</v>
      </c>
      <c r="E50" s="8">
        <v>0</v>
      </c>
      <c r="F50" s="9">
        <v>0</v>
      </c>
      <c r="G50" s="9">
        <f t="shared" si="14"/>
        <v>0</v>
      </c>
    </row>
    <row r="51" spans="1:7" ht="15.75" customHeight="1" x14ac:dyDescent="0.25">
      <c r="A51" s="57" t="s">
        <v>129</v>
      </c>
      <c r="B51" s="8">
        <v>4640000</v>
      </c>
      <c r="C51" s="8">
        <v>-980000</v>
      </c>
      <c r="D51" s="8">
        <f t="shared" si="13"/>
        <v>3660000</v>
      </c>
      <c r="E51" s="8">
        <v>3660000</v>
      </c>
      <c r="F51" s="9">
        <v>3660000</v>
      </c>
      <c r="G51" s="9">
        <f t="shared" si="14"/>
        <v>0</v>
      </c>
    </row>
    <row r="52" spans="1:7" ht="15.75" customHeight="1" x14ac:dyDescent="0.25">
      <c r="A52" s="57" t="s">
        <v>130</v>
      </c>
      <c r="B52" s="8">
        <v>1229909.68</v>
      </c>
      <c r="C52" s="8">
        <v>2014118.81</v>
      </c>
      <c r="D52" s="8">
        <f t="shared" si="13"/>
        <v>3244028.49</v>
      </c>
      <c r="E52" s="8">
        <v>2768428.49</v>
      </c>
      <c r="F52" s="9">
        <v>2768428.49</v>
      </c>
      <c r="G52" s="9">
        <f t="shared" si="14"/>
        <v>475600</v>
      </c>
    </row>
    <row r="53" spans="1:7" ht="15.75" customHeight="1" x14ac:dyDescent="0.25">
      <c r="A53" s="56" t="s">
        <v>131</v>
      </c>
      <c r="B53" s="6">
        <f t="shared" ref="B53:G53" si="15">SUM(B54:B56)</f>
        <v>150000000</v>
      </c>
      <c r="C53" s="6">
        <f t="shared" si="15"/>
        <v>278243978.06999999</v>
      </c>
      <c r="D53" s="6">
        <f t="shared" si="15"/>
        <v>428243978.07000005</v>
      </c>
      <c r="E53" s="6">
        <f t="shared" si="15"/>
        <v>290850512.77999997</v>
      </c>
      <c r="F53" s="6">
        <f t="shared" si="15"/>
        <v>268143611.22</v>
      </c>
      <c r="G53" s="6">
        <f t="shared" si="15"/>
        <v>137393465.29000002</v>
      </c>
    </row>
    <row r="54" spans="1:7" ht="15.75" customHeight="1" x14ac:dyDescent="0.25">
      <c r="A54" s="57" t="s">
        <v>132</v>
      </c>
      <c r="B54" s="8">
        <v>95238554.599999994</v>
      </c>
      <c r="C54" s="8">
        <v>203034526.12</v>
      </c>
      <c r="D54" s="8">
        <f t="shared" ref="D54:D56" si="16">+B54+C54</f>
        <v>298273080.72000003</v>
      </c>
      <c r="E54" s="8">
        <v>213565286.81999999</v>
      </c>
      <c r="F54" s="9">
        <v>199334544.09</v>
      </c>
      <c r="G54" s="9">
        <f t="shared" ref="G54:G56" si="17">+D54-E54</f>
        <v>84707793.900000036</v>
      </c>
    </row>
    <row r="55" spans="1:7" ht="15.75" customHeight="1" x14ac:dyDescent="0.25">
      <c r="A55" s="57" t="s">
        <v>133</v>
      </c>
      <c r="B55" s="8">
        <v>54761445.399999999</v>
      </c>
      <c r="C55" s="8">
        <v>75209451.950000003</v>
      </c>
      <c r="D55" s="8">
        <f t="shared" si="16"/>
        <v>129970897.34999999</v>
      </c>
      <c r="E55" s="8">
        <v>77285225.959999993</v>
      </c>
      <c r="F55" s="9">
        <v>68809067.129999995</v>
      </c>
      <c r="G55" s="9">
        <f>+D55-E55</f>
        <v>52685671.390000001</v>
      </c>
    </row>
    <row r="56" spans="1:7" ht="15.75" customHeight="1" x14ac:dyDescent="0.25">
      <c r="A56" s="57" t="s">
        <v>134</v>
      </c>
      <c r="B56" s="8">
        <v>0</v>
      </c>
      <c r="C56" s="8">
        <v>0</v>
      </c>
      <c r="D56" s="8">
        <f t="shared" si="16"/>
        <v>0</v>
      </c>
      <c r="E56" s="8">
        <v>0</v>
      </c>
      <c r="F56" s="9">
        <v>0</v>
      </c>
      <c r="G56" s="9">
        <f t="shared" si="17"/>
        <v>0</v>
      </c>
    </row>
    <row r="57" spans="1:7" ht="15.75" customHeight="1" x14ac:dyDescent="0.25">
      <c r="A57" s="56" t="s">
        <v>177</v>
      </c>
      <c r="B57" s="6">
        <f t="shared" ref="B57:G57" si="18">SUM(B58:B64)</f>
        <v>0</v>
      </c>
      <c r="C57" s="6">
        <f t="shared" si="18"/>
        <v>327318327.19</v>
      </c>
      <c r="D57" s="6">
        <f t="shared" si="18"/>
        <v>327318327.19</v>
      </c>
      <c r="E57" s="6">
        <f t="shared" si="18"/>
        <v>0</v>
      </c>
      <c r="F57" s="6">
        <f t="shared" si="18"/>
        <v>0</v>
      </c>
      <c r="G57" s="6">
        <f t="shared" si="18"/>
        <v>327318327.19</v>
      </c>
    </row>
    <row r="58" spans="1:7" ht="15.75" customHeight="1" x14ac:dyDescent="0.25">
      <c r="A58" s="57" t="s">
        <v>135</v>
      </c>
      <c r="B58" s="8">
        <v>0</v>
      </c>
      <c r="C58" s="8">
        <v>0</v>
      </c>
      <c r="D58" s="8">
        <f t="shared" ref="D58:D64" si="19">+B58+C58</f>
        <v>0</v>
      </c>
      <c r="E58" s="8">
        <v>0</v>
      </c>
      <c r="F58" s="9">
        <v>0</v>
      </c>
      <c r="G58" s="9">
        <f t="shared" ref="G58:G64" si="20">+D58-E58</f>
        <v>0</v>
      </c>
    </row>
    <row r="59" spans="1:7" ht="15.75" customHeight="1" x14ac:dyDescent="0.25">
      <c r="A59" s="57" t="s">
        <v>136</v>
      </c>
      <c r="B59" s="8">
        <v>0</v>
      </c>
      <c r="C59" s="8">
        <v>0</v>
      </c>
      <c r="D59" s="8">
        <f t="shared" si="19"/>
        <v>0</v>
      </c>
      <c r="E59" s="8">
        <v>0</v>
      </c>
      <c r="F59" s="9">
        <v>0</v>
      </c>
      <c r="G59" s="9">
        <f t="shared" si="20"/>
        <v>0</v>
      </c>
    </row>
    <row r="60" spans="1:7" ht="15.75" customHeight="1" x14ac:dyDescent="0.25">
      <c r="A60" s="57" t="s">
        <v>137</v>
      </c>
      <c r="B60" s="8">
        <v>0</v>
      </c>
      <c r="C60" s="8">
        <v>0</v>
      </c>
      <c r="D60" s="8">
        <f t="shared" si="19"/>
        <v>0</v>
      </c>
      <c r="E60" s="8">
        <v>0</v>
      </c>
      <c r="F60" s="9">
        <v>0</v>
      </c>
      <c r="G60" s="9">
        <f t="shared" si="20"/>
        <v>0</v>
      </c>
    </row>
    <row r="61" spans="1:7" ht="15.75" customHeight="1" x14ac:dyDescent="0.25">
      <c r="A61" s="57" t="s">
        <v>138</v>
      </c>
      <c r="B61" s="8">
        <v>0</v>
      </c>
      <c r="C61" s="8">
        <v>0</v>
      </c>
      <c r="D61" s="8">
        <f t="shared" si="19"/>
        <v>0</v>
      </c>
      <c r="E61" s="8">
        <v>0</v>
      </c>
      <c r="F61" s="9">
        <v>0</v>
      </c>
      <c r="G61" s="9">
        <f t="shared" si="20"/>
        <v>0</v>
      </c>
    </row>
    <row r="62" spans="1:7" ht="15.75" customHeight="1" x14ac:dyDescent="0.25">
      <c r="A62" s="57" t="s">
        <v>139</v>
      </c>
      <c r="B62" s="8">
        <v>0</v>
      </c>
      <c r="C62" s="8">
        <v>0</v>
      </c>
      <c r="D62" s="8">
        <f t="shared" si="19"/>
        <v>0</v>
      </c>
      <c r="E62" s="8">
        <v>0</v>
      </c>
      <c r="F62" s="9">
        <v>0</v>
      </c>
      <c r="G62" s="9">
        <f t="shared" si="20"/>
        <v>0</v>
      </c>
    </row>
    <row r="63" spans="1:7" ht="15.75" customHeight="1" x14ac:dyDescent="0.25">
      <c r="A63" s="57" t="s">
        <v>140</v>
      </c>
      <c r="B63" s="8">
        <v>0</v>
      </c>
      <c r="C63" s="8">
        <v>0</v>
      </c>
      <c r="D63" s="8">
        <f t="shared" si="19"/>
        <v>0</v>
      </c>
      <c r="E63" s="8">
        <v>0</v>
      </c>
      <c r="F63" s="9">
        <v>0</v>
      </c>
      <c r="G63" s="9">
        <f t="shared" si="20"/>
        <v>0</v>
      </c>
    </row>
    <row r="64" spans="1:7" ht="15.75" customHeight="1" x14ac:dyDescent="0.25">
      <c r="A64" s="57" t="s">
        <v>141</v>
      </c>
      <c r="B64" s="8">
        <v>0</v>
      </c>
      <c r="C64" s="8">
        <v>327318327.19</v>
      </c>
      <c r="D64" s="8">
        <f t="shared" si="19"/>
        <v>327318327.19</v>
      </c>
      <c r="E64" s="8">
        <v>0</v>
      </c>
      <c r="F64" s="9">
        <v>0</v>
      </c>
      <c r="G64" s="9">
        <f t="shared" si="20"/>
        <v>327318327.19</v>
      </c>
    </row>
    <row r="65" spans="1:7" ht="15.75" customHeight="1" x14ac:dyDescent="0.25">
      <c r="A65" s="56" t="s">
        <v>178</v>
      </c>
      <c r="B65" s="6">
        <f t="shared" ref="B65:G65" si="21">SUM(B66:B68)</f>
        <v>0</v>
      </c>
      <c r="C65" s="6">
        <f t="shared" si="21"/>
        <v>12455.48</v>
      </c>
      <c r="D65" s="6">
        <f t="shared" si="21"/>
        <v>12455.48</v>
      </c>
      <c r="E65" s="6">
        <f t="shared" si="21"/>
        <v>3736.65</v>
      </c>
      <c r="F65" s="6">
        <f t="shared" si="21"/>
        <v>3736.65</v>
      </c>
      <c r="G65" s="6">
        <f t="shared" si="21"/>
        <v>8718.83</v>
      </c>
    </row>
    <row r="66" spans="1:7" ht="15.75" customHeight="1" x14ac:dyDescent="0.25">
      <c r="A66" s="57" t="s">
        <v>142</v>
      </c>
      <c r="B66" s="8">
        <v>0</v>
      </c>
      <c r="C66" s="8">
        <v>0</v>
      </c>
      <c r="D66" s="8">
        <f t="shared" ref="D66:D68" si="22">+B66+C66</f>
        <v>0</v>
      </c>
      <c r="E66" s="8">
        <v>0</v>
      </c>
      <c r="F66" s="9">
        <v>0</v>
      </c>
      <c r="G66" s="9">
        <f t="shared" ref="G66:G67" si="23">+D66-E66</f>
        <v>0</v>
      </c>
    </row>
    <row r="67" spans="1:7" ht="15.75" customHeight="1" x14ac:dyDescent="0.25">
      <c r="A67" s="57" t="s">
        <v>143</v>
      </c>
      <c r="B67" s="8">
        <v>0</v>
      </c>
      <c r="C67" s="8">
        <v>0</v>
      </c>
      <c r="D67" s="8">
        <f t="shared" si="22"/>
        <v>0</v>
      </c>
      <c r="E67" s="8">
        <v>0</v>
      </c>
      <c r="F67" s="9">
        <v>0</v>
      </c>
      <c r="G67" s="9">
        <f t="shared" si="23"/>
        <v>0</v>
      </c>
    </row>
    <row r="68" spans="1:7" ht="15.75" customHeight="1" x14ac:dyDescent="0.25">
      <c r="A68" s="57" t="s">
        <v>144</v>
      </c>
      <c r="B68" s="8">
        <v>0</v>
      </c>
      <c r="C68" s="8">
        <v>12455.48</v>
      </c>
      <c r="D68" s="8">
        <f t="shared" si="22"/>
        <v>12455.48</v>
      </c>
      <c r="E68" s="8">
        <v>3736.65</v>
      </c>
      <c r="F68" s="9">
        <v>3736.65</v>
      </c>
      <c r="G68" s="9">
        <f>+D68-E68</f>
        <v>8718.83</v>
      </c>
    </row>
    <row r="69" spans="1:7" ht="15.75" customHeight="1" x14ac:dyDescent="0.25">
      <c r="A69" s="56" t="s">
        <v>145</v>
      </c>
      <c r="B69" s="6">
        <f t="shared" ref="B69:G69" si="24">SUM(B70:B76)</f>
        <v>0</v>
      </c>
      <c r="C69" s="6">
        <f t="shared" si="24"/>
        <v>0</v>
      </c>
      <c r="D69" s="6">
        <f t="shared" si="24"/>
        <v>0</v>
      </c>
      <c r="E69" s="6">
        <f t="shared" si="24"/>
        <v>0</v>
      </c>
      <c r="F69" s="6">
        <f t="shared" si="24"/>
        <v>0</v>
      </c>
      <c r="G69" s="6">
        <f t="shared" si="24"/>
        <v>0</v>
      </c>
    </row>
    <row r="70" spans="1:7" ht="15.75" customHeight="1" x14ac:dyDescent="0.25">
      <c r="A70" s="57" t="s">
        <v>146</v>
      </c>
      <c r="B70" s="8">
        <v>0</v>
      </c>
      <c r="C70" s="8">
        <v>0</v>
      </c>
      <c r="D70" s="8">
        <f t="shared" ref="D70:D76" si="25">+B70+C70</f>
        <v>0</v>
      </c>
      <c r="E70" s="8">
        <v>0</v>
      </c>
      <c r="F70" s="9">
        <v>0</v>
      </c>
      <c r="G70" s="9">
        <f t="shared" ref="G70:G76" si="26">+D70-E70</f>
        <v>0</v>
      </c>
    </row>
    <row r="71" spans="1:7" ht="15.75" customHeight="1" x14ac:dyDescent="0.25">
      <c r="A71" s="57" t="s">
        <v>147</v>
      </c>
      <c r="B71" s="8">
        <v>0</v>
      </c>
      <c r="C71" s="8">
        <v>0</v>
      </c>
      <c r="D71" s="8">
        <f t="shared" si="25"/>
        <v>0</v>
      </c>
      <c r="E71" s="8">
        <v>0</v>
      </c>
      <c r="F71" s="9">
        <v>0</v>
      </c>
      <c r="G71" s="9">
        <f t="shared" si="26"/>
        <v>0</v>
      </c>
    </row>
    <row r="72" spans="1:7" ht="15.75" customHeight="1" x14ac:dyDescent="0.25">
      <c r="A72" s="57" t="s">
        <v>148</v>
      </c>
      <c r="B72" s="8">
        <v>0</v>
      </c>
      <c r="C72" s="8">
        <v>0</v>
      </c>
      <c r="D72" s="8">
        <f t="shared" si="25"/>
        <v>0</v>
      </c>
      <c r="E72" s="8">
        <v>0</v>
      </c>
      <c r="F72" s="9">
        <v>0</v>
      </c>
      <c r="G72" s="9">
        <f t="shared" si="26"/>
        <v>0</v>
      </c>
    </row>
    <row r="73" spans="1:7" ht="15.75" customHeight="1" x14ac:dyDescent="0.25">
      <c r="A73" s="57" t="s">
        <v>149</v>
      </c>
      <c r="B73" s="8">
        <v>0</v>
      </c>
      <c r="C73" s="8">
        <v>0</v>
      </c>
      <c r="D73" s="8">
        <f t="shared" si="25"/>
        <v>0</v>
      </c>
      <c r="E73" s="8">
        <v>0</v>
      </c>
      <c r="F73" s="9">
        <v>0</v>
      </c>
      <c r="G73" s="9">
        <f t="shared" si="26"/>
        <v>0</v>
      </c>
    </row>
    <row r="74" spans="1:7" ht="15.75" customHeight="1" x14ac:dyDescent="0.25">
      <c r="A74" s="57" t="s">
        <v>150</v>
      </c>
      <c r="B74" s="8">
        <v>0</v>
      </c>
      <c r="C74" s="8">
        <v>0</v>
      </c>
      <c r="D74" s="8">
        <f t="shared" si="25"/>
        <v>0</v>
      </c>
      <c r="E74" s="8">
        <v>0</v>
      </c>
      <c r="F74" s="9">
        <v>0</v>
      </c>
      <c r="G74" s="9">
        <f t="shared" si="26"/>
        <v>0</v>
      </c>
    </row>
    <row r="75" spans="1:7" ht="15.75" customHeight="1" x14ac:dyDescent="0.25">
      <c r="A75" s="57" t="s">
        <v>151</v>
      </c>
      <c r="B75" s="8">
        <v>0</v>
      </c>
      <c r="C75" s="8">
        <v>0</v>
      </c>
      <c r="D75" s="8">
        <f t="shared" si="25"/>
        <v>0</v>
      </c>
      <c r="E75" s="8">
        <v>0</v>
      </c>
      <c r="F75" s="9">
        <v>0</v>
      </c>
      <c r="G75" s="9">
        <f t="shared" si="26"/>
        <v>0</v>
      </c>
    </row>
    <row r="76" spans="1:7" ht="15.75" customHeight="1" x14ac:dyDescent="0.25">
      <c r="A76" s="58" t="s">
        <v>152</v>
      </c>
      <c r="B76" s="8">
        <v>0</v>
      </c>
      <c r="C76" s="8">
        <v>0</v>
      </c>
      <c r="D76" s="8">
        <f t="shared" si="25"/>
        <v>0</v>
      </c>
      <c r="E76" s="8">
        <v>0</v>
      </c>
      <c r="F76" s="9">
        <v>0</v>
      </c>
      <c r="G76" s="9">
        <f t="shared" si="26"/>
        <v>0</v>
      </c>
    </row>
    <row r="77" spans="1:7" ht="13.2" x14ac:dyDescent="0.25">
      <c r="A77" s="59" t="s">
        <v>11</v>
      </c>
      <c r="B77" s="25">
        <f t="shared" ref="B77:G77" si="27">+B69+B65+B57+B53+B43+B33+B23+B13+B5</f>
        <v>657683436.44999993</v>
      </c>
      <c r="C77" s="25">
        <f t="shared" si="27"/>
        <v>637987633.65499997</v>
      </c>
      <c r="D77" s="25">
        <f t="shared" si="27"/>
        <v>1295671070.1050003</v>
      </c>
      <c r="E77" s="25">
        <f t="shared" si="27"/>
        <v>799622525.05999994</v>
      </c>
      <c r="F77" s="25">
        <f t="shared" si="27"/>
        <v>772404905.52999997</v>
      </c>
      <c r="G77" s="25">
        <f t="shared" si="27"/>
        <v>496048545.04499996</v>
      </c>
    </row>
    <row r="79" spans="1:7" ht="15.75" customHeight="1" x14ac:dyDescent="0.25">
      <c r="A79" s="29" t="s">
        <v>161</v>
      </c>
      <c r="B79" s="30"/>
      <c r="C79" s="31"/>
      <c r="D79" s="32"/>
    </row>
    <row r="80" spans="1:7" ht="15.75" customHeight="1" x14ac:dyDescent="0.25">
      <c r="A80" s="30"/>
      <c r="B80" s="29"/>
      <c r="C80" s="31"/>
      <c r="D80" s="32"/>
    </row>
    <row r="81" spans="1:4" ht="15.75" customHeight="1" x14ac:dyDescent="0.25">
      <c r="A81" s="30"/>
      <c r="B81" s="33"/>
      <c r="C81" s="33"/>
      <c r="D81" s="32"/>
    </row>
    <row r="82" spans="1:4" ht="15.75" customHeight="1" x14ac:dyDescent="0.25">
      <c r="A82" s="39" t="s">
        <v>162</v>
      </c>
      <c r="B82" s="34"/>
      <c r="C82" s="42" t="s">
        <v>162</v>
      </c>
      <c r="D82" s="32"/>
    </row>
    <row r="83" spans="1:4" ht="15.75" customHeight="1" x14ac:dyDescent="0.25">
      <c r="A83" s="40"/>
      <c r="B83" s="33"/>
      <c r="C83" s="43"/>
      <c r="D83" s="32"/>
    </row>
    <row r="84" spans="1:4" ht="15.75" customHeight="1" x14ac:dyDescent="0.25">
      <c r="A84" s="40" t="s">
        <v>163</v>
      </c>
      <c r="B84" s="35"/>
      <c r="C84" s="42" t="s">
        <v>164</v>
      </c>
      <c r="D84" s="32"/>
    </row>
    <row r="85" spans="1:4" ht="15.75" customHeight="1" x14ac:dyDescent="0.25">
      <c r="A85" s="41" t="s">
        <v>165</v>
      </c>
      <c r="B85" s="36"/>
      <c r="C85" s="42" t="s">
        <v>166</v>
      </c>
      <c r="D85" s="32"/>
    </row>
    <row r="86" spans="1:4" ht="15.75" customHeight="1" x14ac:dyDescent="0.25">
      <c r="A86" s="41" t="s">
        <v>167</v>
      </c>
      <c r="B86" s="37"/>
      <c r="C86" s="42" t="s">
        <v>168</v>
      </c>
      <c r="D86" s="32"/>
    </row>
    <row r="87" spans="1:4" ht="15.75" customHeight="1" x14ac:dyDescent="0.25">
      <c r="A87" s="33"/>
      <c r="B87" s="30"/>
      <c r="C87" s="33"/>
      <c r="D87" s="32"/>
    </row>
    <row r="88" spans="1:4" ht="15.75" customHeight="1" x14ac:dyDescent="0.25">
      <c r="A88" s="38"/>
      <c r="B88" s="30"/>
      <c r="C88" s="33"/>
      <c r="D88" s="32"/>
    </row>
    <row r="89" spans="1:4" ht="15.75" customHeight="1" x14ac:dyDescent="0.25">
      <c r="A89" s="42" t="s">
        <v>169</v>
      </c>
      <c r="B89" s="28"/>
      <c r="D89" s="42"/>
    </row>
    <row r="90" spans="1:4" ht="15.75" customHeight="1" x14ac:dyDescent="0.25">
      <c r="A90" s="42"/>
      <c r="B90" s="28"/>
      <c r="D90" s="42"/>
    </row>
    <row r="91" spans="1:4" ht="15.75" customHeight="1" x14ac:dyDescent="0.25">
      <c r="A91" s="42" t="s">
        <v>170</v>
      </c>
      <c r="B91" s="28"/>
      <c r="D91" s="42"/>
    </row>
    <row r="92" spans="1:4" ht="15.75" customHeight="1" x14ac:dyDescent="0.25">
      <c r="A92" s="42" t="s">
        <v>171</v>
      </c>
      <c r="B92" s="28"/>
      <c r="D92" s="42"/>
    </row>
    <row r="93" spans="1:4" ht="15.75" customHeight="1" x14ac:dyDescent="0.25">
      <c r="A93" s="42" t="s">
        <v>172</v>
      </c>
      <c r="B93" s="28"/>
      <c r="D93" s="42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2"/>
  <sheetViews>
    <sheetView workbookViewId="0">
      <selection activeCell="C3" sqref="C3"/>
    </sheetView>
  </sheetViews>
  <sheetFormatPr baseColWidth="10" defaultColWidth="12.5546875" defaultRowHeight="15.75" customHeight="1" x14ac:dyDescent="0.25"/>
  <cols>
    <col min="1" max="1" width="32.44140625" customWidth="1"/>
    <col min="4" max="4" width="16.33203125" customWidth="1"/>
    <col min="7" max="7" width="13.109375" customWidth="1"/>
  </cols>
  <sheetData>
    <row r="1" spans="1:7" ht="48.75" customHeight="1" x14ac:dyDescent="0.25">
      <c r="A1" s="47" t="s">
        <v>157</v>
      </c>
      <c r="B1" s="48"/>
      <c r="C1" s="48"/>
      <c r="D1" s="48"/>
      <c r="E1" s="48"/>
      <c r="F1" s="48"/>
      <c r="G1" s="49"/>
    </row>
    <row r="2" spans="1:7" ht="13.2" x14ac:dyDescent="0.25">
      <c r="A2" s="1"/>
      <c r="B2" s="50" t="s">
        <v>0</v>
      </c>
      <c r="C2" s="51"/>
      <c r="D2" s="51"/>
      <c r="E2" s="51"/>
      <c r="F2" s="52"/>
      <c r="G2" s="53" t="s">
        <v>1</v>
      </c>
    </row>
    <row r="3" spans="1:7" ht="21" x14ac:dyDescent="0.25">
      <c r="A3" s="2" t="s">
        <v>2</v>
      </c>
      <c r="B3" s="3" t="s">
        <v>3</v>
      </c>
      <c r="C3" s="44" t="s">
        <v>4</v>
      </c>
      <c r="D3" s="3" t="s">
        <v>5</v>
      </c>
      <c r="E3" s="3" t="s">
        <v>6</v>
      </c>
      <c r="F3" s="3" t="s">
        <v>7</v>
      </c>
      <c r="G3" s="54"/>
    </row>
    <row r="4" spans="1:7" ht="13.2" x14ac:dyDescent="0.25">
      <c r="A4" s="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ht="13.2" x14ac:dyDescent="0.25">
      <c r="A5" s="12"/>
      <c r="B5" s="12"/>
      <c r="C5" s="12"/>
      <c r="D5" s="12"/>
      <c r="E5" s="12"/>
      <c r="F5" s="12"/>
      <c r="G5" s="12"/>
    </row>
    <row r="6" spans="1:7" ht="13.2" x14ac:dyDescent="0.25">
      <c r="A6" s="7" t="s">
        <v>153</v>
      </c>
      <c r="B6" s="8">
        <v>453824900.89999998</v>
      </c>
      <c r="C6" s="8">
        <v>25201899.085000001</v>
      </c>
      <c r="D6" s="8">
        <f>+B6+C6</f>
        <v>479026799.98499995</v>
      </c>
      <c r="E6" s="8">
        <v>459868016.23000002</v>
      </c>
      <c r="F6" s="8">
        <v>456126766.86000001</v>
      </c>
      <c r="G6" s="8">
        <f>+D6-E6</f>
        <v>19158783.754999936</v>
      </c>
    </row>
    <row r="7" spans="1:7" ht="13.2" x14ac:dyDescent="0.25">
      <c r="A7" s="12"/>
      <c r="B7" s="13"/>
      <c r="C7" s="12"/>
      <c r="D7" s="13"/>
      <c r="E7" s="13"/>
      <c r="F7" s="13"/>
      <c r="G7" s="13"/>
    </row>
    <row r="8" spans="1:7" ht="13.2" x14ac:dyDescent="0.25">
      <c r="A8" s="7" t="s">
        <v>154</v>
      </c>
      <c r="B8" s="8">
        <v>203858535.55000001</v>
      </c>
      <c r="C8" s="8">
        <v>612773279.09000003</v>
      </c>
      <c r="D8" s="8">
        <f>+B8+C8</f>
        <v>816631814.6400001</v>
      </c>
      <c r="E8" s="8">
        <v>339750772.18000001</v>
      </c>
      <c r="F8" s="8">
        <v>316274402.01999998</v>
      </c>
      <c r="G8" s="8">
        <f>+D8-E8</f>
        <v>476881042.4600001</v>
      </c>
    </row>
    <row r="9" spans="1:7" ht="13.2" x14ac:dyDescent="0.25">
      <c r="A9" s="12"/>
      <c r="B9" s="13"/>
      <c r="C9" s="13"/>
      <c r="D9" s="13"/>
      <c r="E9" s="13"/>
      <c r="F9" s="13"/>
      <c r="G9" s="13"/>
    </row>
    <row r="10" spans="1:7" ht="13.2" x14ac:dyDescent="0.25">
      <c r="A10" s="7" t="s">
        <v>155</v>
      </c>
      <c r="B10" s="8">
        <v>0</v>
      </c>
      <c r="C10" s="8">
        <v>0</v>
      </c>
      <c r="D10" s="8">
        <f>+B10+C10</f>
        <v>0</v>
      </c>
      <c r="E10" s="8">
        <v>0</v>
      </c>
      <c r="F10" s="8">
        <v>0</v>
      </c>
      <c r="G10" s="8">
        <f>+D10-E10</f>
        <v>0</v>
      </c>
    </row>
    <row r="11" spans="1:7" ht="13.2" x14ac:dyDescent="0.25">
      <c r="A11" s="12"/>
      <c r="B11" s="13"/>
      <c r="C11" s="13"/>
      <c r="D11" s="13"/>
      <c r="E11" s="13"/>
      <c r="F11" s="13"/>
      <c r="G11" s="13"/>
    </row>
    <row r="12" spans="1:7" ht="13.2" x14ac:dyDescent="0.25">
      <c r="A12" s="7" t="s">
        <v>117</v>
      </c>
      <c r="B12" s="8">
        <v>0</v>
      </c>
      <c r="C12" s="8">
        <v>0</v>
      </c>
      <c r="D12" s="8">
        <f>+B12+C12</f>
        <v>0</v>
      </c>
      <c r="E12" s="8">
        <v>0</v>
      </c>
      <c r="F12" s="8">
        <v>0</v>
      </c>
      <c r="G12" s="8">
        <f>+D12-E12</f>
        <v>0</v>
      </c>
    </row>
    <row r="13" spans="1:7" ht="13.2" x14ac:dyDescent="0.25">
      <c r="A13" s="12"/>
      <c r="B13" s="13"/>
      <c r="C13" s="12"/>
      <c r="D13" s="13"/>
      <c r="E13" s="13"/>
      <c r="F13" s="13"/>
      <c r="G13" s="13"/>
    </row>
    <row r="14" spans="1:7" ht="13.2" x14ac:dyDescent="0.25">
      <c r="A14" s="7" t="s">
        <v>142</v>
      </c>
      <c r="B14" s="8">
        <v>0</v>
      </c>
      <c r="C14" s="8">
        <v>12455.48</v>
      </c>
      <c r="D14" s="8">
        <f>+B14+C14</f>
        <v>12455.48</v>
      </c>
      <c r="E14" s="8">
        <v>3736.65</v>
      </c>
      <c r="F14" s="8">
        <v>3736.65</v>
      </c>
      <c r="G14" s="8">
        <f>+D14-E14</f>
        <v>8718.83</v>
      </c>
    </row>
    <row r="15" spans="1:7" ht="13.2" x14ac:dyDescent="0.25">
      <c r="A15" s="14"/>
      <c r="B15" s="15"/>
      <c r="C15" s="14"/>
      <c r="D15" s="15"/>
      <c r="E15" s="15"/>
      <c r="F15" s="15"/>
      <c r="G15" s="15"/>
    </row>
    <row r="16" spans="1:7" ht="13.2" x14ac:dyDescent="0.25">
      <c r="A16" s="10" t="s">
        <v>11</v>
      </c>
      <c r="B16" s="11">
        <f t="shared" ref="B16:G16" si="0">+B6+B8+B10+B12+B14</f>
        <v>657683436.45000005</v>
      </c>
      <c r="C16" s="11">
        <f t="shared" si="0"/>
        <v>637987633.65500009</v>
      </c>
      <c r="D16" s="11">
        <f t="shared" si="0"/>
        <v>1295671070.105</v>
      </c>
      <c r="E16" s="11">
        <f t="shared" si="0"/>
        <v>799622525.06000006</v>
      </c>
      <c r="F16" s="11">
        <f t="shared" si="0"/>
        <v>772404905.52999997</v>
      </c>
      <c r="G16" s="11">
        <f t="shared" si="0"/>
        <v>496048545.04500002</v>
      </c>
    </row>
    <row r="18" spans="1:4" ht="15.75" customHeight="1" x14ac:dyDescent="0.25">
      <c r="A18" s="29" t="s">
        <v>161</v>
      </c>
      <c r="B18" s="30"/>
      <c r="C18" s="31"/>
      <c r="D18" s="32"/>
    </row>
    <row r="19" spans="1:4" ht="15.75" customHeight="1" x14ac:dyDescent="0.25">
      <c r="A19" s="30"/>
      <c r="B19" s="29"/>
      <c r="C19" s="31"/>
      <c r="D19" s="32"/>
    </row>
    <row r="20" spans="1:4" ht="15.75" customHeight="1" x14ac:dyDescent="0.25">
      <c r="A20" s="30"/>
      <c r="B20" s="33"/>
      <c r="C20" s="33"/>
      <c r="D20" s="32"/>
    </row>
    <row r="21" spans="1:4" ht="15.75" customHeight="1" x14ac:dyDescent="0.25">
      <c r="A21" s="39" t="s">
        <v>162</v>
      </c>
      <c r="B21" s="34"/>
      <c r="C21" s="42" t="s">
        <v>162</v>
      </c>
      <c r="D21" s="32"/>
    </row>
    <row r="22" spans="1:4" ht="15.75" customHeight="1" x14ac:dyDescent="0.25">
      <c r="A22" s="40"/>
      <c r="B22" s="33"/>
      <c r="C22" s="43"/>
      <c r="D22" s="32"/>
    </row>
    <row r="23" spans="1:4" ht="15.75" customHeight="1" x14ac:dyDescent="0.25">
      <c r="A23" s="40" t="s">
        <v>163</v>
      </c>
      <c r="B23" s="35"/>
      <c r="C23" s="42" t="s">
        <v>164</v>
      </c>
      <c r="D23" s="32"/>
    </row>
    <row r="24" spans="1:4" ht="15.75" customHeight="1" x14ac:dyDescent="0.25">
      <c r="A24" s="41" t="s">
        <v>165</v>
      </c>
      <c r="B24" s="36"/>
      <c r="C24" s="42" t="s">
        <v>166</v>
      </c>
      <c r="D24" s="32"/>
    </row>
    <row r="25" spans="1:4" ht="15.75" customHeight="1" x14ac:dyDescent="0.25">
      <c r="A25" s="41" t="s">
        <v>167</v>
      </c>
      <c r="B25" s="37"/>
      <c r="C25" s="42" t="s">
        <v>168</v>
      </c>
      <c r="D25" s="32"/>
    </row>
    <row r="26" spans="1:4" ht="15.75" customHeight="1" x14ac:dyDescent="0.25">
      <c r="A26" s="33"/>
      <c r="B26" s="30"/>
      <c r="C26" s="33"/>
      <c r="D26" s="32"/>
    </row>
    <row r="27" spans="1:4" ht="15.75" customHeight="1" x14ac:dyDescent="0.25">
      <c r="A27" s="38"/>
      <c r="B27" s="30"/>
      <c r="C27" s="33"/>
      <c r="D27" s="32"/>
    </row>
    <row r="28" spans="1:4" ht="15.75" customHeight="1" x14ac:dyDescent="0.25">
      <c r="A28" s="42" t="s">
        <v>169</v>
      </c>
      <c r="B28" s="28"/>
      <c r="C28" s="26"/>
      <c r="D28" s="42"/>
    </row>
    <row r="29" spans="1:4" ht="15.75" customHeight="1" x14ac:dyDescent="0.25">
      <c r="A29" s="42"/>
      <c r="B29" s="28"/>
      <c r="C29" s="26"/>
      <c r="D29" s="42"/>
    </row>
    <row r="30" spans="1:4" ht="15.75" customHeight="1" x14ac:dyDescent="0.25">
      <c r="A30" s="42" t="s">
        <v>170</v>
      </c>
      <c r="B30" s="28"/>
      <c r="C30" s="26"/>
      <c r="D30" s="42"/>
    </row>
    <row r="31" spans="1:4" ht="15.75" customHeight="1" x14ac:dyDescent="0.25">
      <c r="A31" s="42" t="s">
        <v>171</v>
      </c>
      <c r="B31" s="28"/>
      <c r="C31" s="26"/>
      <c r="D31" s="42"/>
    </row>
    <row r="32" spans="1:4" ht="15.75" customHeight="1" x14ac:dyDescent="0.25">
      <c r="A32" s="42" t="s">
        <v>172</v>
      </c>
      <c r="B32" s="28"/>
      <c r="C32" s="26"/>
      <c r="D32" s="42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8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1"/>
  <sheetViews>
    <sheetView workbookViewId="0">
      <selection activeCell="A11" sqref="A11"/>
    </sheetView>
  </sheetViews>
  <sheetFormatPr baseColWidth="10" defaultColWidth="12.5546875" defaultRowHeight="15.75" customHeight="1" x14ac:dyDescent="0.25"/>
  <cols>
    <col min="1" max="1" width="51.109375" customWidth="1"/>
    <col min="4" max="4" width="13" customWidth="1"/>
    <col min="7" max="7" width="13" bestFit="1" customWidth="1"/>
  </cols>
  <sheetData>
    <row r="1" spans="1:7" ht="53.25" customHeight="1" x14ac:dyDescent="0.25">
      <c r="A1" s="47" t="s">
        <v>10</v>
      </c>
      <c r="B1" s="48"/>
      <c r="C1" s="48"/>
      <c r="D1" s="48"/>
      <c r="E1" s="48"/>
      <c r="F1" s="48"/>
      <c r="G1" s="49"/>
    </row>
    <row r="2" spans="1:7" ht="13.2" x14ac:dyDescent="0.25">
      <c r="A2" s="16"/>
      <c r="B2" s="16"/>
      <c r="C2" s="16"/>
      <c r="D2" s="16"/>
      <c r="E2" s="16"/>
      <c r="F2" s="16"/>
      <c r="G2" s="16"/>
    </row>
    <row r="3" spans="1:7" ht="13.2" x14ac:dyDescent="0.25">
      <c r="A3" s="17"/>
      <c r="B3" s="50" t="s">
        <v>0</v>
      </c>
      <c r="C3" s="51"/>
      <c r="D3" s="51"/>
      <c r="E3" s="51"/>
      <c r="F3" s="52"/>
      <c r="G3" s="53" t="s">
        <v>1</v>
      </c>
    </row>
    <row r="4" spans="1:7" ht="13.2" x14ac:dyDescent="0.25">
      <c r="A4" s="18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54"/>
    </row>
    <row r="5" spans="1:7" ht="13.2" x14ac:dyDescent="0.25">
      <c r="A5" s="19"/>
      <c r="B5" s="3">
        <v>1</v>
      </c>
      <c r="C5" s="3">
        <v>2</v>
      </c>
      <c r="D5" s="3" t="s">
        <v>8</v>
      </c>
      <c r="E5" s="3">
        <v>4</v>
      </c>
      <c r="F5" s="3">
        <v>5</v>
      </c>
      <c r="G5" s="3" t="s">
        <v>9</v>
      </c>
    </row>
    <row r="6" spans="1:7" ht="13.2" x14ac:dyDescent="0.25">
      <c r="A6" s="20"/>
      <c r="B6" s="12"/>
      <c r="C6" s="12"/>
      <c r="D6" s="12"/>
      <c r="E6" s="12"/>
      <c r="F6" s="12"/>
      <c r="G6" s="12"/>
    </row>
    <row r="7" spans="1:7" ht="13.2" x14ac:dyDescent="0.25">
      <c r="A7" s="21" t="s">
        <v>55</v>
      </c>
      <c r="B7" s="8">
        <v>2570762.4300000002</v>
      </c>
      <c r="C7" s="8">
        <v>-77983.259999999995</v>
      </c>
      <c r="D7" s="8">
        <f>+B7+C7</f>
        <v>2492779.1700000004</v>
      </c>
      <c r="E7" s="8">
        <v>2441346.4900000002</v>
      </c>
      <c r="F7" s="9">
        <v>2441346.4900000002</v>
      </c>
      <c r="G7" s="8">
        <f>+D7-E7</f>
        <v>51432.680000000168</v>
      </c>
    </row>
    <row r="8" spans="1:7" ht="13.2" x14ac:dyDescent="0.25">
      <c r="A8" s="21" t="s">
        <v>56</v>
      </c>
      <c r="B8" s="8">
        <v>4935977.25</v>
      </c>
      <c r="C8" s="8">
        <v>-233488.12</v>
      </c>
      <c r="D8" s="8">
        <f t="shared" ref="D8:D38" si="0">+B8+C8</f>
        <v>4702489.13</v>
      </c>
      <c r="E8" s="8">
        <v>2744660.05</v>
      </c>
      <c r="F8" s="9">
        <v>2744660.05</v>
      </c>
      <c r="G8" s="8">
        <f t="shared" ref="G8:G38" si="1">+D8-E8</f>
        <v>1957829.08</v>
      </c>
    </row>
    <row r="9" spans="1:7" ht="13.2" x14ac:dyDescent="0.25">
      <c r="A9" s="21" t="s">
        <v>57</v>
      </c>
      <c r="B9" s="8">
        <v>8429868.6199999992</v>
      </c>
      <c r="C9" s="8">
        <v>797848.52</v>
      </c>
      <c r="D9" s="8">
        <f t="shared" si="0"/>
        <v>9227717.1399999987</v>
      </c>
      <c r="E9" s="8">
        <v>8887914.8900000006</v>
      </c>
      <c r="F9" s="9">
        <v>8887914.8900000006</v>
      </c>
      <c r="G9" s="8">
        <f t="shared" si="1"/>
        <v>339802.24999999814</v>
      </c>
    </row>
    <row r="10" spans="1:7" ht="13.2" x14ac:dyDescent="0.25">
      <c r="A10" s="21" t="s">
        <v>58</v>
      </c>
      <c r="B10" s="8">
        <v>3139664.11</v>
      </c>
      <c r="C10" s="8">
        <v>-991541.65</v>
      </c>
      <c r="D10" s="8">
        <f t="shared" si="0"/>
        <v>2148122.46</v>
      </c>
      <c r="E10" s="8">
        <v>1921392.69</v>
      </c>
      <c r="F10" s="9">
        <v>1921392.69</v>
      </c>
      <c r="G10" s="8">
        <f t="shared" si="1"/>
        <v>226729.77000000002</v>
      </c>
    </row>
    <row r="11" spans="1:7" ht="13.2" x14ac:dyDescent="0.25">
      <c r="A11" s="21" t="s">
        <v>59</v>
      </c>
      <c r="B11" s="8">
        <v>6854326.3899999997</v>
      </c>
      <c r="C11" s="8">
        <v>-1472098.81</v>
      </c>
      <c r="D11" s="8">
        <f t="shared" si="0"/>
        <v>5382227.5800000001</v>
      </c>
      <c r="E11" s="8">
        <v>5335153.63</v>
      </c>
      <c r="F11" s="9">
        <v>5269033.63</v>
      </c>
      <c r="G11" s="8">
        <f t="shared" si="1"/>
        <v>47073.950000000186</v>
      </c>
    </row>
    <row r="12" spans="1:7" ht="13.2" x14ac:dyDescent="0.25">
      <c r="A12" s="21" t="s">
        <v>60</v>
      </c>
      <c r="B12" s="8">
        <v>695781.05</v>
      </c>
      <c r="C12" s="8">
        <v>1165.57</v>
      </c>
      <c r="D12" s="8">
        <f t="shared" si="0"/>
        <v>696946.62</v>
      </c>
      <c r="E12" s="8">
        <v>671293.12</v>
      </c>
      <c r="F12" s="9">
        <v>671293.12</v>
      </c>
      <c r="G12" s="8">
        <f t="shared" si="1"/>
        <v>25653.5</v>
      </c>
    </row>
    <row r="13" spans="1:7" ht="13.2" x14ac:dyDescent="0.25">
      <c r="A13" s="21" t="s">
        <v>61</v>
      </c>
      <c r="B13" s="8">
        <v>1282424.28</v>
      </c>
      <c r="C13" s="8">
        <v>-31100.06</v>
      </c>
      <c r="D13" s="8">
        <f t="shared" si="0"/>
        <v>1251324.22</v>
      </c>
      <c r="E13" s="8">
        <v>1208342.6200000001</v>
      </c>
      <c r="F13" s="9">
        <v>1208342.6200000001</v>
      </c>
      <c r="G13" s="8">
        <f t="shared" si="1"/>
        <v>42981.59999999986</v>
      </c>
    </row>
    <row r="14" spans="1:7" ht="13.2" x14ac:dyDescent="0.25">
      <c r="A14" s="21" t="s">
        <v>62</v>
      </c>
      <c r="B14" s="8">
        <v>11699991.013800001</v>
      </c>
      <c r="C14" s="8">
        <v>1531486.32</v>
      </c>
      <c r="D14" s="8">
        <f t="shared" si="0"/>
        <v>13231477.333800001</v>
      </c>
      <c r="E14" s="8">
        <v>12617193.039999999</v>
      </c>
      <c r="F14" s="9">
        <v>12141593.039999999</v>
      </c>
      <c r="G14" s="8">
        <f t="shared" si="1"/>
        <v>614284.29380000196</v>
      </c>
    </row>
    <row r="15" spans="1:7" ht="13.2" x14ac:dyDescent="0.25">
      <c r="A15" s="21" t="s">
        <v>63</v>
      </c>
      <c r="B15" s="8">
        <v>2133643.2947999998</v>
      </c>
      <c r="C15" s="8">
        <v>327729656.87</v>
      </c>
      <c r="D15" s="8">
        <f t="shared" si="0"/>
        <v>329863300.16479999</v>
      </c>
      <c r="E15" s="8">
        <v>2265909.48</v>
      </c>
      <c r="F15" s="9">
        <v>2265909.48</v>
      </c>
      <c r="G15" s="8">
        <f t="shared" si="1"/>
        <v>327597390.68479997</v>
      </c>
    </row>
    <row r="16" spans="1:7" ht="13.2" x14ac:dyDescent="0.25">
      <c r="A16" s="21" t="s">
        <v>64</v>
      </c>
      <c r="B16" s="8">
        <v>2896516.04</v>
      </c>
      <c r="C16" s="8">
        <v>-119067.484</v>
      </c>
      <c r="D16" s="8">
        <f t="shared" si="0"/>
        <v>2777448.5559999999</v>
      </c>
      <c r="E16" s="8">
        <v>2730599.9</v>
      </c>
      <c r="F16" s="9">
        <v>2730599.9</v>
      </c>
      <c r="G16" s="8">
        <f t="shared" si="1"/>
        <v>46848.655999999959</v>
      </c>
    </row>
    <row r="17" spans="1:7" ht="13.2" x14ac:dyDescent="0.25">
      <c r="A17" s="21" t="s">
        <v>65</v>
      </c>
      <c r="B17" s="8">
        <v>40111993.090000004</v>
      </c>
      <c r="C17" s="8">
        <v>3209898.5729999999</v>
      </c>
      <c r="D17" s="8">
        <f t="shared" si="0"/>
        <v>43321891.663000003</v>
      </c>
      <c r="E17" s="8">
        <v>42247352.609999999</v>
      </c>
      <c r="F17" s="9">
        <v>42013879.590000004</v>
      </c>
      <c r="G17" s="8">
        <f t="shared" si="1"/>
        <v>1074539.0530000031</v>
      </c>
    </row>
    <row r="18" spans="1:7" ht="13.2" x14ac:dyDescent="0.25">
      <c r="A18" s="21" t="s">
        <v>66</v>
      </c>
      <c r="B18" s="8">
        <v>1048705.1780000001</v>
      </c>
      <c r="C18" s="8">
        <v>-11105.26</v>
      </c>
      <c r="D18" s="8">
        <f t="shared" si="0"/>
        <v>1037599.9180000001</v>
      </c>
      <c r="E18" s="8">
        <v>1004954.78</v>
      </c>
      <c r="F18" s="9">
        <v>1004954.78</v>
      </c>
      <c r="G18" s="8">
        <f t="shared" si="1"/>
        <v>32645.138000000035</v>
      </c>
    </row>
    <row r="19" spans="1:7" ht="13.2" x14ac:dyDescent="0.25">
      <c r="A19" s="21" t="s">
        <v>67</v>
      </c>
      <c r="B19" s="8">
        <v>7494046.5996000003</v>
      </c>
      <c r="C19" s="8">
        <v>-568269.06999999995</v>
      </c>
      <c r="D19" s="8">
        <f t="shared" si="0"/>
        <v>6925777.5296</v>
      </c>
      <c r="E19" s="8">
        <v>6745937.0700000003</v>
      </c>
      <c r="F19" s="9">
        <v>6683914.6299999999</v>
      </c>
      <c r="G19" s="8">
        <f t="shared" si="1"/>
        <v>179840.45959999971</v>
      </c>
    </row>
    <row r="20" spans="1:7" ht="13.2" x14ac:dyDescent="0.25">
      <c r="A20" s="21" t="s">
        <v>68</v>
      </c>
      <c r="B20" s="8">
        <v>1275739.8559999999</v>
      </c>
      <c r="C20" s="8">
        <v>-6100</v>
      </c>
      <c r="D20" s="8">
        <f t="shared" si="0"/>
        <v>1269639.8559999999</v>
      </c>
      <c r="E20" s="8">
        <v>1176028.67</v>
      </c>
      <c r="F20" s="9">
        <v>1176028.67</v>
      </c>
      <c r="G20" s="8">
        <f t="shared" si="1"/>
        <v>93611.185999999987</v>
      </c>
    </row>
    <row r="21" spans="1:7" ht="13.2" x14ac:dyDescent="0.25">
      <c r="A21" s="21" t="s">
        <v>69</v>
      </c>
      <c r="B21" s="8">
        <v>8149261.7280000001</v>
      </c>
      <c r="C21" s="8">
        <v>8055598.5187999997</v>
      </c>
      <c r="D21" s="8">
        <f t="shared" si="0"/>
        <v>16204860.2468</v>
      </c>
      <c r="E21" s="8">
        <v>14267235.1</v>
      </c>
      <c r="F21" s="9">
        <v>14267235.1</v>
      </c>
      <c r="G21" s="8">
        <f t="shared" si="1"/>
        <v>1937625.1468000002</v>
      </c>
    </row>
    <row r="22" spans="1:7" ht="13.2" x14ac:dyDescent="0.25">
      <c r="A22" s="21" t="s">
        <v>70</v>
      </c>
      <c r="B22" s="8">
        <v>26733112.699999999</v>
      </c>
      <c r="C22" s="8">
        <v>5871658.2394000003</v>
      </c>
      <c r="D22" s="8">
        <f t="shared" si="0"/>
        <v>32604770.939399999</v>
      </c>
      <c r="E22" s="8">
        <v>15311231.82</v>
      </c>
      <c r="F22" s="9">
        <v>15152140.140000001</v>
      </c>
      <c r="G22" s="8">
        <f t="shared" si="1"/>
        <v>17293539.119399998</v>
      </c>
    </row>
    <row r="23" spans="1:7" ht="13.2" x14ac:dyDescent="0.25">
      <c r="A23" s="21" t="s">
        <v>71</v>
      </c>
      <c r="B23" s="8">
        <v>22850636.978599999</v>
      </c>
      <c r="C23" s="8">
        <v>1418793.8515000001</v>
      </c>
      <c r="D23" s="8">
        <f t="shared" si="0"/>
        <v>24269430.8301</v>
      </c>
      <c r="E23" s="8">
        <v>23733733.850000001</v>
      </c>
      <c r="F23" s="9">
        <v>23733733.850000001</v>
      </c>
      <c r="G23" s="8">
        <f t="shared" si="1"/>
        <v>535696.98009999841</v>
      </c>
    </row>
    <row r="24" spans="1:7" ht="13.2" x14ac:dyDescent="0.25">
      <c r="A24" s="21" t="s">
        <v>72</v>
      </c>
      <c r="B24" s="8">
        <v>22844007.704399999</v>
      </c>
      <c r="C24" s="8">
        <v>757000.02150000003</v>
      </c>
      <c r="D24" s="8">
        <f t="shared" si="0"/>
        <v>23601007.725899998</v>
      </c>
      <c r="E24" s="8">
        <v>22745054.309999999</v>
      </c>
      <c r="F24" s="9">
        <v>22636107.109999999</v>
      </c>
      <c r="G24" s="8">
        <f t="shared" si="1"/>
        <v>855953.41589999944</v>
      </c>
    </row>
    <row r="25" spans="1:7" ht="13.2" x14ac:dyDescent="0.25">
      <c r="A25" s="21" t="s">
        <v>73</v>
      </c>
      <c r="B25" s="8">
        <v>12297170.960000001</v>
      </c>
      <c r="C25" s="8">
        <v>-658263.6398</v>
      </c>
      <c r="D25" s="8">
        <f t="shared" si="0"/>
        <v>11638907.3202</v>
      </c>
      <c r="E25" s="8">
        <v>11337494.01</v>
      </c>
      <c r="F25" s="9">
        <v>11337494.01</v>
      </c>
      <c r="G25" s="8">
        <f t="shared" si="1"/>
        <v>301413.31020000018</v>
      </c>
    </row>
    <row r="26" spans="1:7" ht="13.2" x14ac:dyDescent="0.25">
      <c r="A26" s="21" t="s">
        <v>74</v>
      </c>
      <c r="B26" s="8">
        <v>5443561.2905000001</v>
      </c>
      <c r="C26" s="8">
        <v>16770908.630000001</v>
      </c>
      <c r="D26" s="8">
        <f t="shared" si="0"/>
        <v>22214469.920500003</v>
      </c>
      <c r="E26" s="8">
        <v>19323658.260000002</v>
      </c>
      <c r="F26" s="9">
        <v>11216967.550000001</v>
      </c>
      <c r="G26" s="8">
        <f t="shared" si="1"/>
        <v>2890811.6605000012</v>
      </c>
    </row>
    <row r="27" spans="1:7" ht="13.2" x14ac:dyDescent="0.25">
      <c r="A27" s="21" t="s">
        <v>75</v>
      </c>
      <c r="B27" s="8">
        <v>28991143.638</v>
      </c>
      <c r="C27" s="8">
        <v>1269312.3400000001</v>
      </c>
      <c r="D27" s="8">
        <f t="shared" si="0"/>
        <v>30260455.978</v>
      </c>
      <c r="E27" s="8">
        <v>29223923.760000002</v>
      </c>
      <c r="F27" s="9">
        <v>28870030.379999999</v>
      </c>
      <c r="G27" s="8">
        <f t="shared" si="1"/>
        <v>1036532.2179999985</v>
      </c>
    </row>
    <row r="28" spans="1:7" ht="13.2" x14ac:dyDescent="0.25">
      <c r="A28" s="21" t="s">
        <v>76</v>
      </c>
      <c r="B28" s="8">
        <v>40990272.82</v>
      </c>
      <c r="C28" s="8">
        <v>-2607631.031</v>
      </c>
      <c r="D28" s="8">
        <f t="shared" si="0"/>
        <v>38382641.788999997</v>
      </c>
      <c r="E28" s="8">
        <v>32887619.030000001</v>
      </c>
      <c r="F28" s="9">
        <v>32333844.649999999</v>
      </c>
      <c r="G28" s="8">
        <f t="shared" si="1"/>
        <v>5495022.7589999959</v>
      </c>
    </row>
    <row r="29" spans="1:7" ht="13.2" x14ac:dyDescent="0.25">
      <c r="A29" s="21" t="s">
        <v>77</v>
      </c>
      <c r="B29" s="8">
        <v>83636712.103400007</v>
      </c>
      <c r="C29" s="8">
        <v>79747931.428599998</v>
      </c>
      <c r="D29" s="8">
        <f t="shared" si="0"/>
        <v>163384643.53200001</v>
      </c>
      <c r="E29" s="8">
        <v>138482307.90000001</v>
      </c>
      <c r="F29" s="9">
        <v>131307180.3</v>
      </c>
      <c r="G29" s="8">
        <f t="shared" si="1"/>
        <v>24902335.631999999</v>
      </c>
    </row>
    <row r="30" spans="1:7" ht="13.2" x14ac:dyDescent="0.25">
      <c r="A30" s="21" t="s">
        <v>78</v>
      </c>
      <c r="B30" s="8">
        <v>15034002.1745</v>
      </c>
      <c r="C30" s="8">
        <v>-988628.44</v>
      </c>
      <c r="D30" s="8">
        <f t="shared" si="0"/>
        <v>14045373.7345</v>
      </c>
      <c r="E30" s="8">
        <v>11282540.07</v>
      </c>
      <c r="F30" s="9">
        <v>11282540.07</v>
      </c>
      <c r="G30" s="8">
        <f t="shared" si="1"/>
        <v>2762833.6645</v>
      </c>
    </row>
    <row r="31" spans="1:7" ht="13.2" x14ac:dyDescent="0.25">
      <c r="A31" s="21" t="s">
        <v>79</v>
      </c>
      <c r="B31" s="8">
        <v>166223283.0264</v>
      </c>
      <c r="C31" s="8">
        <v>14330712.519400001</v>
      </c>
      <c r="D31" s="8">
        <f t="shared" si="0"/>
        <v>180553995.5458</v>
      </c>
      <c r="E31" s="8">
        <v>172012247.56</v>
      </c>
      <c r="F31" s="9">
        <v>170920419.46000001</v>
      </c>
      <c r="G31" s="8">
        <f t="shared" si="1"/>
        <v>8541747.985799998</v>
      </c>
    </row>
    <row r="32" spans="1:7" ht="13.2" x14ac:dyDescent="0.25">
      <c r="A32" s="21" t="s">
        <v>80</v>
      </c>
      <c r="B32" s="8">
        <v>18779886.758000001</v>
      </c>
      <c r="C32" s="8">
        <v>-466060.64</v>
      </c>
      <c r="D32" s="8">
        <f t="shared" si="0"/>
        <v>18313826.118000001</v>
      </c>
      <c r="E32" s="8">
        <v>17178051.059999999</v>
      </c>
      <c r="F32" s="9">
        <v>16307975.66</v>
      </c>
      <c r="G32" s="8">
        <f t="shared" si="1"/>
        <v>1135775.0580000021</v>
      </c>
    </row>
    <row r="33" spans="1:7" ht="13.2" x14ac:dyDescent="0.25">
      <c r="A33" s="21" t="s">
        <v>81</v>
      </c>
      <c r="B33" s="8">
        <v>64670920.221699998</v>
      </c>
      <c r="C33" s="8">
        <v>51544069.030000001</v>
      </c>
      <c r="D33" s="8">
        <f t="shared" si="0"/>
        <v>116214989.2517</v>
      </c>
      <c r="E33" s="8">
        <v>88593348.75</v>
      </c>
      <c r="F33" s="9">
        <v>81610349.650000006</v>
      </c>
      <c r="G33" s="8">
        <f t="shared" si="1"/>
        <v>27621640.501699999</v>
      </c>
    </row>
    <row r="34" spans="1:7" ht="13.2" x14ac:dyDescent="0.25">
      <c r="A34" s="21" t="s">
        <v>82</v>
      </c>
      <c r="B34" s="8">
        <v>2196007.608</v>
      </c>
      <c r="C34" s="8">
        <v>2494600</v>
      </c>
      <c r="D34" s="8">
        <f t="shared" si="0"/>
        <v>4690607.608</v>
      </c>
      <c r="E34" s="8">
        <v>4382282.6100000003</v>
      </c>
      <c r="F34" s="9">
        <v>4382282.6100000003</v>
      </c>
      <c r="G34" s="8">
        <f t="shared" si="1"/>
        <v>308324.99799999967</v>
      </c>
    </row>
    <row r="35" spans="1:7" ht="13.2" x14ac:dyDescent="0.25">
      <c r="A35" s="21" t="s">
        <v>83</v>
      </c>
      <c r="B35" s="8">
        <v>25410702.235100001</v>
      </c>
      <c r="C35" s="8">
        <v>27748963.82</v>
      </c>
      <c r="D35" s="8">
        <f t="shared" si="0"/>
        <v>53159666.055100001</v>
      </c>
      <c r="E35" s="8">
        <v>35470664.340000004</v>
      </c>
      <c r="F35" s="9">
        <v>34776281.25</v>
      </c>
      <c r="G35" s="8">
        <f t="shared" si="1"/>
        <v>17689001.715099998</v>
      </c>
    </row>
    <row r="36" spans="1:7" ht="13.2" x14ac:dyDescent="0.25">
      <c r="A36" s="21" t="s">
        <v>84</v>
      </c>
      <c r="B36" s="8">
        <v>14967914.185900001</v>
      </c>
      <c r="C36" s="8">
        <v>-2627053.2999999998</v>
      </c>
      <c r="D36" s="8">
        <f t="shared" si="0"/>
        <v>12340860.885900002</v>
      </c>
      <c r="E36" s="8">
        <v>11432502.66</v>
      </c>
      <c r="F36" s="9">
        <v>11432502.66</v>
      </c>
      <c r="G36" s="8">
        <f t="shared" si="1"/>
        <v>908358.22590000182</v>
      </c>
    </row>
    <row r="37" spans="1:7" ht="13.2" x14ac:dyDescent="0.25">
      <c r="A37" s="21" t="s">
        <v>85</v>
      </c>
      <c r="B37" s="8">
        <v>2414423.8497000001</v>
      </c>
      <c r="C37" s="8">
        <v>-202177.88</v>
      </c>
      <c r="D37" s="8">
        <f t="shared" si="0"/>
        <v>2212245.9697000002</v>
      </c>
      <c r="E37" s="8">
        <v>1755916.57</v>
      </c>
      <c r="F37" s="9">
        <v>1755916.57</v>
      </c>
      <c r="G37" s="8">
        <f t="shared" si="1"/>
        <v>456329.39970000018</v>
      </c>
    </row>
    <row r="38" spans="1:7" ht="13.2" x14ac:dyDescent="0.25">
      <c r="A38" s="21" t="s">
        <v>86</v>
      </c>
      <c r="B38" s="8">
        <v>1480977.27</v>
      </c>
      <c r="C38" s="8">
        <v>105768598.05</v>
      </c>
      <c r="D38" s="8">
        <f t="shared" si="0"/>
        <v>107249575.31999999</v>
      </c>
      <c r="E38" s="8">
        <v>58204634.359999999</v>
      </c>
      <c r="F38" s="9">
        <v>57921040.93</v>
      </c>
      <c r="G38" s="8">
        <f t="shared" si="1"/>
        <v>49044940.959999993</v>
      </c>
    </row>
    <row r="39" spans="1:7" ht="13.2" x14ac:dyDescent="0.25">
      <c r="A39" s="22"/>
      <c r="B39" s="15"/>
      <c r="C39" s="15"/>
      <c r="D39" s="15"/>
      <c r="E39" s="15"/>
      <c r="F39" s="15"/>
      <c r="G39" s="15"/>
    </row>
    <row r="40" spans="1:7" ht="15.75" customHeight="1" x14ac:dyDescent="0.25">
      <c r="A40" s="23" t="s">
        <v>11</v>
      </c>
      <c r="B40" s="11">
        <f t="shared" ref="B40:G40" si="2">SUM(B7:B38)</f>
        <v>657683436.45439994</v>
      </c>
      <c r="C40" s="11">
        <f t="shared" si="2"/>
        <v>637987633.65739989</v>
      </c>
      <c r="D40" s="11">
        <f t="shared" si="2"/>
        <v>1295671070.1118002</v>
      </c>
      <c r="E40" s="11">
        <f t="shared" si="2"/>
        <v>799622525.06000006</v>
      </c>
      <c r="F40" s="11">
        <f t="shared" si="2"/>
        <v>772404905.52999985</v>
      </c>
      <c r="G40" s="11">
        <f t="shared" si="2"/>
        <v>496048545.05179989</v>
      </c>
    </row>
    <row r="41" spans="1:7" ht="13.2" x14ac:dyDescent="0.25">
      <c r="A41" s="16"/>
      <c r="B41" s="16"/>
      <c r="C41" s="16"/>
      <c r="D41" s="16"/>
      <c r="E41" s="16"/>
      <c r="F41" s="16"/>
      <c r="G41" s="16"/>
    </row>
    <row r="42" spans="1:7" ht="44.25" customHeight="1" x14ac:dyDescent="0.25">
      <c r="A42" s="47" t="s">
        <v>158</v>
      </c>
      <c r="B42" s="48"/>
      <c r="C42" s="48"/>
      <c r="D42" s="48"/>
      <c r="E42" s="48"/>
      <c r="F42" s="48"/>
      <c r="G42" s="49"/>
    </row>
    <row r="43" spans="1:7" ht="13.2" x14ac:dyDescent="0.25">
      <c r="A43" s="16"/>
      <c r="B43" s="16"/>
      <c r="C43" s="16"/>
      <c r="D43" s="16"/>
      <c r="E43" s="16"/>
      <c r="F43" s="16"/>
      <c r="G43" s="16"/>
    </row>
    <row r="44" spans="1:7" ht="13.2" x14ac:dyDescent="0.25">
      <c r="A44" s="17"/>
      <c r="B44" s="50" t="s">
        <v>0</v>
      </c>
      <c r="C44" s="51"/>
      <c r="D44" s="51"/>
      <c r="E44" s="51"/>
      <c r="F44" s="52"/>
      <c r="G44" s="53" t="s">
        <v>1</v>
      </c>
    </row>
    <row r="45" spans="1:7" ht="13.2" x14ac:dyDescent="0.25">
      <c r="A45" s="18" t="s">
        <v>2</v>
      </c>
      <c r="B45" s="3" t="s">
        <v>3</v>
      </c>
      <c r="C45" s="3" t="s">
        <v>4</v>
      </c>
      <c r="D45" s="3" t="s">
        <v>5</v>
      </c>
      <c r="E45" s="3" t="s">
        <v>6</v>
      </c>
      <c r="F45" s="3" t="s">
        <v>7</v>
      </c>
      <c r="G45" s="54"/>
    </row>
    <row r="46" spans="1:7" ht="13.2" x14ac:dyDescent="0.25">
      <c r="A46" s="19"/>
      <c r="B46" s="3">
        <v>1</v>
      </c>
      <c r="C46" s="3">
        <v>2</v>
      </c>
      <c r="D46" s="3" t="s">
        <v>8</v>
      </c>
      <c r="E46" s="3">
        <v>4</v>
      </c>
      <c r="F46" s="3">
        <v>5</v>
      </c>
      <c r="G46" s="3" t="s">
        <v>9</v>
      </c>
    </row>
    <row r="47" spans="1:7" ht="13.2" x14ac:dyDescent="0.25">
      <c r="A47" s="5" t="s">
        <v>50</v>
      </c>
      <c r="B47" s="12"/>
      <c r="C47" s="12"/>
      <c r="D47" s="12"/>
      <c r="E47" s="12"/>
      <c r="F47" s="12"/>
      <c r="G47" s="12"/>
    </row>
    <row r="48" spans="1:7" ht="13.2" x14ac:dyDescent="0.25">
      <c r="A48" s="21" t="s">
        <v>51</v>
      </c>
      <c r="B48" s="12"/>
      <c r="C48" s="12"/>
      <c r="D48" s="12"/>
      <c r="E48" s="12"/>
      <c r="F48" s="12"/>
      <c r="G48" s="12"/>
    </row>
    <row r="49" spans="1:7" ht="13.2" x14ac:dyDescent="0.25">
      <c r="A49" s="21" t="s">
        <v>52</v>
      </c>
      <c r="B49" s="12"/>
      <c r="C49" s="12"/>
      <c r="D49" s="12"/>
      <c r="E49" s="12"/>
      <c r="F49" s="12"/>
      <c r="G49" s="12"/>
    </row>
    <row r="50" spans="1:7" ht="13.2" x14ac:dyDescent="0.25">
      <c r="A50" s="21" t="s">
        <v>53</v>
      </c>
      <c r="B50" s="12"/>
      <c r="C50" s="12"/>
      <c r="D50" s="12"/>
      <c r="E50" s="12"/>
      <c r="F50" s="12"/>
      <c r="G50" s="12"/>
    </row>
    <row r="51" spans="1:7" ht="13.2" x14ac:dyDescent="0.25">
      <c r="A51" s="21" t="s">
        <v>54</v>
      </c>
      <c r="B51" s="8">
        <v>0</v>
      </c>
      <c r="C51" s="8">
        <v>0</v>
      </c>
      <c r="D51" s="8">
        <f>+B51+C51</f>
        <v>0</v>
      </c>
      <c r="E51" s="8">
        <v>0</v>
      </c>
      <c r="F51" s="8">
        <v>0</v>
      </c>
      <c r="G51" s="8">
        <f>+D51-E51</f>
        <v>0</v>
      </c>
    </row>
    <row r="52" spans="1:7" ht="13.2" x14ac:dyDescent="0.25">
      <c r="A52" s="22"/>
      <c r="B52" s="14"/>
      <c r="C52" s="14"/>
      <c r="D52" s="14"/>
      <c r="E52" s="14"/>
      <c r="F52" s="14"/>
      <c r="G52" s="14"/>
    </row>
    <row r="53" spans="1:7" ht="13.2" x14ac:dyDescent="0.25">
      <c r="A53" s="23" t="s">
        <v>11</v>
      </c>
      <c r="B53" s="11">
        <f t="shared" ref="B53:G53" si="3">+SUM(B48:B51)</f>
        <v>0</v>
      </c>
      <c r="C53" s="11">
        <f t="shared" si="3"/>
        <v>0</v>
      </c>
      <c r="D53" s="11">
        <f t="shared" si="3"/>
        <v>0</v>
      </c>
      <c r="E53" s="11">
        <f t="shared" si="3"/>
        <v>0</v>
      </c>
      <c r="F53" s="11">
        <f t="shared" si="3"/>
        <v>0</v>
      </c>
      <c r="G53" s="11">
        <f t="shared" si="3"/>
        <v>0</v>
      </c>
    </row>
    <row r="54" spans="1:7" ht="13.2" x14ac:dyDescent="0.25">
      <c r="A54" s="24"/>
      <c r="B54" s="24"/>
      <c r="C54" s="24"/>
      <c r="D54" s="24"/>
      <c r="E54" s="24"/>
      <c r="F54" s="24"/>
      <c r="G54" s="24"/>
    </row>
    <row r="55" spans="1:7" ht="13.2" x14ac:dyDescent="0.25">
      <c r="A55" s="16"/>
      <c r="B55" s="16"/>
      <c r="C55" s="16"/>
      <c r="D55" s="16"/>
      <c r="E55" s="16"/>
      <c r="F55" s="16"/>
      <c r="G55" s="16"/>
    </row>
    <row r="56" spans="1:7" ht="45" customHeight="1" x14ac:dyDescent="0.25">
      <c r="A56" s="47" t="s">
        <v>159</v>
      </c>
      <c r="B56" s="48"/>
      <c r="C56" s="48"/>
      <c r="D56" s="48"/>
      <c r="E56" s="48"/>
      <c r="F56" s="48"/>
      <c r="G56" s="49"/>
    </row>
    <row r="57" spans="1:7" ht="13.2" x14ac:dyDescent="0.25">
      <c r="A57" s="17"/>
      <c r="B57" s="50" t="s">
        <v>0</v>
      </c>
      <c r="C57" s="51"/>
      <c r="D57" s="51"/>
      <c r="E57" s="51"/>
      <c r="F57" s="52"/>
      <c r="G57" s="53" t="s">
        <v>1</v>
      </c>
    </row>
    <row r="58" spans="1:7" ht="21" x14ac:dyDescent="0.25">
      <c r="A58" s="18" t="s">
        <v>2</v>
      </c>
      <c r="B58" s="3" t="s">
        <v>3</v>
      </c>
      <c r="C58" s="44" t="s">
        <v>4</v>
      </c>
      <c r="D58" s="3" t="s">
        <v>5</v>
      </c>
      <c r="E58" s="3" t="s">
        <v>6</v>
      </c>
      <c r="F58" s="3" t="s">
        <v>7</v>
      </c>
      <c r="G58" s="54"/>
    </row>
    <row r="59" spans="1:7" ht="13.2" x14ac:dyDescent="0.25">
      <c r="A59" s="19"/>
      <c r="B59" s="3">
        <v>1</v>
      </c>
      <c r="C59" s="3">
        <v>2</v>
      </c>
      <c r="D59" s="3" t="s">
        <v>8</v>
      </c>
      <c r="E59" s="3">
        <v>4</v>
      </c>
      <c r="F59" s="3">
        <v>5</v>
      </c>
      <c r="G59" s="3" t="s">
        <v>9</v>
      </c>
    </row>
    <row r="60" spans="1:7" ht="13.2" x14ac:dyDescent="0.25">
      <c r="A60" s="20"/>
      <c r="B60" s="12"/>
      <c r="C60" s="12"/>
      <c r="D60" s="12"/>
      <c r="E60" s="12"/>
      <c r="F60" s="12"/>
      <c r="G60" s="12"/>
    </row>
    <row r="61" spans="1:7" ht="15.75" customHeight="1" x14ac:dyDescent="0.25">
      <c r="A61" s="21" t="s">
        <v>43</v>
      </c>
      <c r="B61" s="8">
        <v>657683436.45000005</v>
      </c>
      <c r="C61" s="8">
        <v>637987633.65999997</v>
      </c>
      <c r="D61" s="8">
        <f>+B61+C61</f>
        <v>1295671070.1100001</v>
      </c>
      <c r="E61" s="8">
        <v>799622525.05999994</v>
      </c>
      <c r="F61" s="8">
        <v>772404905.52999997</v>
      </c>
      <c r="G61" s="8">
        <f>+D61-E61</f>
        <v>496048545.05000019</v>
      </c>
    </row>
    <row r="62" spans="1:7" ht="15.75" customHeight="1" x14ac:dyDescent="0.25">
      <c r="A62" s="20"/>
      <c r="B62" s="12"/>
      <c r="C62" s="12"/>
      <c r="D62" s="12"/>
      <c r="E62" s="12"/>
      <c r="F62" s="12"/>
      <c r="G62" s="12"/>
    </row>
    <row r="63" spans="1:7" ht="15.75" customHeight="1" x14ac:dyDescent="0.25">
      <c r="A63" s="21" t="s">
        <v>44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</row>
    <row r="64" spans="1:7" ht="15.75" customHeight="1" x14ac:dyDescent="0.25">
      <c r="A64" s="20"/>
      <c r="B64" s="12"/>
      <c r="C64" s="12"/>
      <c r="D64" s="12"/>
      <c r="E64" s="12"/>
      <c r="F64" s="12"/>
      <c r="G64" s="12"/>
    </row>
    <row r="65" spans="1:7" ht="15.75" customHeight="1" x14ac:dyDescent="0.25">
      <c r="A65" s="21" t="s">
        <v>45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</row>
    <row r="66" spans="1:7" ht="15.75" customHeight="1" x14ac:dyDescent="0.25">
      <c r="A66" s="20"/>
      <c r="B66" s="12"/>
      <c r="C66" s="12"/>
      <c r="D66" s="12"/>
      <c r="E66" s="12"/>
      <c r="F66" s="12"/>
      <c r="G66" s="12"/>
    </row>
    <row r="67" spans="1:7" ht="15.75" customHeight="1" x14ac:dyDescent="0.25">
      <c r="A67" s="21" t="s">
        <v>46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7" ht="15.75" customHeight="1" x14ac:dyDescent="0.25">
      <c r="A68" s="20"/>
      <c r="B68" s="12"/>
      <c r="C68" s="12"/>
      <c r="D68" s="12"/>
      <c r="E68" s="12"/>
      <c r="F68" s="12"/>
      <c r="G68" s="12"/>
    </row>
    <row r="69" spans="1:7" ht="15.75" customHeight="1" x14ac:dyDescent="0.25">
      <c r="A69" s="21" t="s">
        <v>47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</row>
    <row r="70" spans="1:7" ht="15.75" customHeight="1" x14ac:dyDescent="0.25">
      <c r="A70" s="20"/>
      <c r="B70" s="12"/>
      <c r="C70" s="12"/>
      <c r="D70" s="12"/>
      <c r="E70" s="12"/>
      <c r="F70" s="12"/>
      <c r="G70" s="12"/>
    </row>
    <row r="71" spans="1:7" ht="15.75" customHeight="1" x14ac:dyDescent="0.25">
      <c r="A71" s="21" t="s">
        <v>48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</row>
    <row r="72" spans="1:7" ht="15.75" customHeight="1" x14ac:dyDescent="0.25">
      <c r="A72" s="20"/>
      <c r="B72" s="12"/>
      <c r="C72" s="12"/>
      <c r="D72" s="12"/>
      <c r="E72" s="12"/>
      <c r="F72" s="12"/>
      <c r="G72" s="12"/>
    </row>
    <row r="73" spans="1:7" ht="15.75" customHeight="1" x14ac:dyDescent="0.25">
      <c r="A73" s="21" t="s">
        <v>49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</row>
    <row r="74" spans="1:7" ht="15.75" customHeight="1" x14ac:dyDescent="0.25">
      <c r="A74" s="22"/>
      <c r="B74" s="14"/>
      <c r="C74" s="14"/>
      <c r="D74" s="14"/>
      <c r="E74" s="14"/>
      <c r="F74" s="14"/>
      <c r="G74" s="14"/>
    </row>
    <row r="75" spans="1:7" ht="15.75" customHeight="1" x14ac:dyDescent="0.25">
      <c r="A75" s="23" t="s">
        <v>11</v>
      </c>
      <c r="B75" s="11">
        <f t="shared" ref="B75:G75" si="4">+B61+B63+B65+B67+B69+B71+B73</f>
        <v>657683436.45000005</v>
      </c>
      <c r="C75" s="11">
        <f t="shared" si="4"/>
        <v>637987633.65999997</v>
      </c>
      <c r="D75" s="11">
        <f t="shared" si="4"/>
        <v>1295671070.1100001</v>
      </c>
      <c r="E75" s="11">
        <f t="shared" si="4"/>
        <v>799622525.05999994</v>
      </c>
      <c r="F75" s="11">
        <f t="shared" si="4"/>
        <v>772404905.52999997</v>
      </c>
      <c r="G75" s="11">
        <f t="shared" si="4"/>
        <v>496048545.05000019</v>
      </c>
    </row>
    <row r="77" spans="1:7" ht="15.75" customHeight="1" x14ac:dyDescent="0.25">
      <c r="A77" s="29" t="s">
        <v>161</v>
      </c>
      <c r="B77" s="30"/>
      <c r="C77" s="31"/>
      <c r="D77" s="32"/>
    </row>
    <row r="78" spans="1:7" ht="15.75" customHeight="1" x14ac:dyDescent="0.25">
      <c r="A78" s="30"/>
      <c r="B78" s="29"/>
      <c r="C78" s="31"/>
      <c r="D78" s="32"/>
    </row>
    <row r="79" spans="1:7" ht="15.75" customHeight="1" x14ac:dyDescent="0.25">
      <c r="A79" s="30"/>
      <c r="B79" s="33"/>
      <c r="C79" s="33"/>
      <c r="D79" s="32"/>
    </row>
    <row r="80" spans="1:7" ht="15.75" customHeight="1" x14ac:dyDescent="0.25">
      <c r="A80" s="39" t="s">
        <v>162</v>
      </c>
      <c r="B80" s="34"/>
      <c r="C80" s="42" t="s">
        <v>162</v>
      </c>
      <c r="D80" s="32"/>
    </row>
    <row r="81" spans="1:4" ht="15.75" customHeight="1" x14ac:dyDescent="0.25">
      <c r="A81" s="40"/>
      <c r="B81" s="33"/>
      <c r="C81" s="43"/>
      <c r="D81" s="32"/>
    </row>
    <row r="82" spans="1:4" ht="15.75" customHeight="1" x14ac:dyDescent="0.25">
      <c r="A82" s="40" t="s">
        <v>163</v>
      </c>
      <c r="B82" s="35"/>
      <c r="C82" s="42" t="s">
        <v>164</v>
      </c>
      <c r="D82" s="32"/>
    </row>
    <row r="83" spans="1:4" ht="15.75" customHeight="1" x14ac:dyDescent="0.25">
      <c r="A83" s="41" t="s">
        <v>165</v>
      </c>
      <c r="B83" s="36"/>
      <c r="C83" s="42" t="s">
        <v>166</v>
      </c>
      <c r="D83" s="32"/>
    </row>
    <row r="84" spans="1:4" ht="15.75" customHeight="1" x14ac:dyDescent="0.25">
      <c r="A84" s="41" t="s">
        <v>167</v>
      </c>
      <c r="B84" s="37"/>
      <c r="C84" s="42" t="s">
        <v>168</v>
      </c>
      <c r="D84" s="32"/>
    </row>
    <row r="85" spans="1:4" ht="15.75" customHeight="1" x14ac:dyDescent="0.25">
      <c r="A85" s="33"/>
      <c r="B85" s="30"/>
      <c r="C85" s="33"/>
      <c r="D85" s="32"/>
    </row>
    <row r="86" spans="1:4" ht="15.75" customHeight="1" x14ac:dyDescent="0.25">
      <c r="A86" s="38"/>
      <c r="B86" s="30"/>
      <c r="C86" s="33"/>
      <c r="D86" s="32"/>
    </row>
    <row r="87" spans="1:4" ht="15.75" customHeight="1" x14ac:dyDescent="0.25">
      <c r="A87" s="42" t="s">
        <v>169</v>
      </c>
      <c r="B87" s="28"/>
      <c r="C87" s="26"/>
      <c r="D87" s="42"/>
    </row>
    <row r="88" spans="1:4" ht="15.75" customHeight="1" x14ac:dyDescent="0.25">
      <c r="A88" s="42"/>
      <c r="B88" s="28"/>
      <c r="C88" s="26"/>
      <c r="D88" s="42"/>
    </row>
    <row r="89" spans="1:4" ht="15.75" customHeight="1" x14ac:dyDescent="0.25">
      <c r="A89" s="42" t="s">
        <v>170</v>
      </c>
      <c r="B89" s="28"/>
      <c r="C89" s="26"/>
      <c r="D89" s="42"/>
    </row>
    <row r="90" spans="1:4" ht="15.75" customHeight="1" x14ac:dyDescent="0.25">
      <c r="A90" s="42" t="s">
        <v>171</v>
      </c>
      <c r="B90" s="28"/>
      <c r="C90" s="26"/>
      <c r="D90" s="42"/>
    </row>
    <row r="91" spans="1:4" ht="15.75" customHeight="1" x14ac:dyDescent="0.25">
      <c r="A91" s="42" t="s">
        <v>172</v>
      </c>
      <c r="B91" s="28"/>
      <c r="C91" s="26"/>
      <c r="D91" s="42"/>
    </row>
  </sheetData>
  <mergeCells count="9">
    <mergeCell ref="B57:F57"/>
    <mergeCell ref="G57:G58"/>
    <mergeCell ref="A1:G1"/>
    <mergeCell ref="B3:F3"/>
    <mergeCell ref="G3:G4"/>
    <mergeCell ref="A42:G42"/>
    <mergeCell ref="B44:F44"/>
    <mergeCell ref="G44:G45"/>
    <mergeCell ref="A56:G56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8"/>
  <sheetViews>
    <sheetView workbookViewId="0">
      <selection activeCell="A11" sqref="A11"/>
    </sheetView>
  </sheetViews>
  <sheetFormatPr baseColWidth="10" defaultColWidth="12.5546875" defaultRowHeight="15.75" customHeight="1" x14ac:dyDescent="0.25"/>
  <cols>
    <col min="1" max="1" width="52.109375" customWidth="1"/>
    <col min="4" max="4" width="13.6640625" customWidth="1"/>
  </cols>
  <sheetData>
    <row r="1" spans="1:7" ht="45" customHeight="1" x14ac:dyDescent="0.25">
      <c r="A1" s="47" t="s">
        <v>160</v>
      </c>
      <c r="B1" s="48"/>
      <c r="C1" s="48"/>
      <c r="D1" s="48"/>
      <c r="E1" s="48"/>
      <c r="F1" s="48"/>
      <c r="G1" s="49"/>
    </row>
    <row r="2" spans="1:7" ht="13.2" x14ac:dyDescent="0.25">
      <c r="A2" s="1"/>
      <c r="B2" s="50" t="s">
        <v>0</v>
      </c>
      <c r="C2" s="51"/>
      <c r="D2" s="51"/>
      <c r="E2" s="51"/>
      <c r="F2" s="52"/>
      <c r="G2" s="53" t="s">
        <v>1</v>
      </c>
    </row>
    <row r="3" spans="1:7" ht="13.2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4"/>
    </row>
    <row r="4" spans="1:7" ht="13.2" x14ac:dyDescent="0.25">
      <c r="A4" s="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ht="13.2" x14ac:dyDescent="0.25">
      <c r="A5" s="12"/>
      <c r="B5" s="12"/>
      <c r="C5" s="12"/>
      <c r="D5" s="12"/>
      <c r="E5" s="12"/>
      <c r="F5" s="12"/>
      <c r="G5" s="12"/>
    </row>
    <row r="6" spans="1:7" ht="13.2" x14ac:dyDescent="0.25">
      <c r="A6" s="5" t="s">
        <v>12</v>
      </c>
      <c r="B6" s="46">
        <f t="shared" ref="B6:G6" si="0">SUM(B7:B14)</f>
        <v>0</v>
      </c>
      <c r="C6" s="46">
        <f t="shared" si="0"/>
        <v>0</v>
      </c>
      <c r="D6" s="46">
        <f t="shared" si="0"/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</row>
    <row r="7" spans="1:7" ht="13.2" x14ac:dyDescent="0.25">
      <c r="A7" s="7" t="s">
        <v>13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13.2" x14ac:dyDescent="0.25">
      <c r="A8" s="7" t="s">
        <v>14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3.2" x14ac:dyDescent="0.25">
      <c r="A9" s="55" t="s">
        <v>173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3.2" x14ac:dyDescent="0.25">
      <c r="A10" s="7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3.2" x14ac:dyDescent="0.25">
      <c r="A11" s="7" t="s">
        <v>16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3.2" x14ac:dyDescent="0.25">
      <c r="A12" s="7" t="s">
        <v>17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3.2" x14ac:dyDescent="0.25">
      <c r="A13" s="7" t="s">
        <v>18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3.2" x14ac:dyDescent="0.25">
      <c r="A14" s="7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3.2" x14ac:dyDescent="0.25">
      <c r="A15" s="12"/>
      <c r="B15" s="12"/>
      <c r="C15" s="12"/>
      <c r="D15" s="12"/>
      <c r="E15" s="12"/>
      <c r="F15" s="12"/>
      <c r="G15" s="12"/>
    </row>
    <row r="16" spans="1:7" ht="13.2" x14ac:dyDescent="0.25">
      <c r="A16" s="5" t="s">
        <v>20</v>
      </c>
      <c r="B16" s="6">
        <f>+SUM(B17:B23)</f>
        <v>657683436.45000005</v>
      </c>
      <c r="C16" s="6">
        <f t="shared" ref="B16:G16" si="1">+SUM(C17:C23)</f>
        <v>637987633.65999997</v>
      </c>
      <c r="D16" s="6">
        <f t="shared" si="1"/>
        <v>1295671070.1100001</v>
      </c>
      <c r="E16" s="6">
        <f t="shared" si="1"/>
        <v>799622525.05999994</v>
      </c>
      <c r="F16" s="6">
        <f t="shared" si="1"/>
        <v>772404905.52999997</v>
      </c>
      <c r="G16" s="6">
        <f t="shared" si="1"/>
        <v>496048545.05000019</v>
      </c>
    </row>
    <row r="17" spans="1:7" ht="13.2" x14ac:dyDescent="0.25">
      <c r="A17" s="7" t="s">
        <v>21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3.2" x14ac:dyDescent="0.25">
      <c r="A18" s="7" t="s">
        <v>22</v>
      </c>
      <c r="B18" s="8">
        <v>657683436.45000005</v>
      </c>
      <c r="C18" s="8">
        <v>637987633.65999997</v>
      </c>
      <c r="D18" s="8">
        <f>+B18+C18</f>
        <v>1295671070.1100001</v>
      </c>
      <c r="E18" s="8">
        <v>799622525.05999994</v>
      </c>
      <c r="F18" s="8">
        <v>772404905.52999997</v>
      </c>
      <c r="G18" s="8">
        <f>+D18-E18</f>
        <v>496048545.05000019</v>
      </c>
    </row>
    <row r="19" spans="1:7" ht="13.2" x14ac:dyDescent="0.25">
      <c r="A19" s="7" t="s">
        <v>23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3.2" x14ac:dyDescent="0.25">
      <c r="A20" s="7" t="s">
        <v>24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3.2" x14ac:dyDescent="0.25">
      <c r="A21" s="7" t="s">
        <v>25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3.2" x14ac:dyDescent="0.25">
      <c r="A22" s="7" t="s">
        <v>26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3.2" x14ac:dyDescent="0.25">
      <c r="A23" s="7" t="s">
        <v>27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3.2" x14ac:dyDescent="0.25">
      <c r="A24" s="12"/>
      <c r="B24" s="12"/>
      <c r="C24" s="12"/>
      <c r="D24" s="12"/>
      <c r="E24" s="12"/>
      <c r="F24" s="12"/>
      <c r="G24" s="12"/>
    </row>
    <row r="25" spans="1:7" ht="13.2" x14ac:dyDescent="0.25">
      <c r="A25" s="5" t="s">
        <v>28</v>
      </c>
      <c r="B25" s="46">
        <f t="shared" ref="B25:G25" si="2">SUM(B26:B34)</f>
        <v>0</v>
      </c>
      <c r="C25" s="46">
        <f t="shared" si="2"/>
        <v>0</v>
      </c>
      <c r="D25" s="46">
        <f t="shared" si="2"/>
        <v>0</v>
      </c>
      <c r="E25" s="46">
        <f t="shared" si="2"/>
        <v>0</v>
      </c>
      <c r="F25" s="46">
        <f t="shared" si="2"/>
        <v>0</v>
      </c>
      <c r="G25" s="46">
        <f t="shared" si="2"/>
        <v>0</v>
      </c>
    </row>
    <row r="26" spans="1:7" ht="13.2" x14ac:dyDescent="0.25">
      <c r="A26" s="7" t="s">
        <v>29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3.2" x14ac:dyDescent="0.25">
      <c r="A27" s="7" t="s">
        <v>30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3.2" x14ac:dyDescent="0.25">
      <c r="A28" s="7" t="s">
        <v>31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3.2" x14ac:dyDescent="0.25">
      <c r="A29" s="7" t="s">
        <v>32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3.2" x14ac:dyDescent="0.25">
      <c r="A30" s="7" t="s">
        <v>33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ht="13.2" x14ac:dyDescent="0.25">
      <c r="A31" s="7" t="s">
        <v>34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ht="13.2" x14ac:dyDescent="0.25">
      <c r="A32" s="7" t="s">
        <v>35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13.2" x14ac:dyDescent="0.25">
      <c r="A33" s="7" t="s">
        <v>36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13.2" x14ac:dyDescent="0.25">
      <c r="A34" s="7" t="s">
        <v>37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3.2" x14ac:dyDescent="0.25">
      <c r="A35" s="12"/>
      <c r="B35" s="12"/>
      <c r="C35" s="12"/>
      <c r="D35" s="12"/>
      <c r="E35" s="12"/>
      <c r="F35" s="12"/>
      <c r="G35" s="12"/>
    </row>
    <row r="36" spans="1:7" ht="13.2" x14ac:dyDescent="0.25">
      <c r="A36" s="5" t="s">
        <v>38</v>
      </c>
      <c r="B36" s="46">
        <f t="shared" ref="B36:G36" si="3">SUM(B37:B40)</f>
        <v>0</v>
      </c>
      <c r="C36" s="46">
        <f t="shared" si="3"/>
        <v>0</v>
      </c>
      <c r="D36" s="46">
        <f t="shared" si="3"/>
        <v>0</v>
      </c>
      <c r="E36" s="46">
        <f t="shared" si="3"/>
        <v>0</v>
      </c>
      <c r="F36" s="46">
        <f t="shared" si="3"/>
        <v>0</v>
      </c>
      <c r="G36" s="46">
        <f t="shared" si="3"/>
        <v>0</v>
      </c>
    </row>
    <row r="37" spans="1:7" ht="13.2" x14ac:dyDescent="0.25">
      <c r="A37" s="7" t="s">
        <v>39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13.2" x14ac:dyDescent="0.25">
      <c r="A38" s="7" t="s">
        <v>40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ht="13.2" x14ac:dyDescent="0.25">
      <c r="A39" s="7" t="s">
        <v>41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ht="13.2" x14ac:dyDescent="0.25">
      <c r="A40" s="7" t="s">
        <v>42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ht="13.2" x14ac:dyDescent="0.25">
      <c r="A41" s="14"/>
      <c r="B41" s="14"/>
      <c r="C41" s="14"/>
      <c r="D41" s="14"/>
      <c r="E41" s="14"/>
      <c r="F41" s="14"/>
      <c r="G41" s="14"/>
    </row>
    <row r="42" spans="1:7" ht="13.2" x14ac:dyDescent="0.25">
      <c r="A42" s="10" t="s">
        <v>11</v>
      </c>
      <c r="B42" s="11">
        <f t="shared" ref="B42:G42" si="4">+B6+B16+B25+B36</f>
        <v>657683436.45000005</v>
      </c>
      <c r="C42" s="11">
        <f t="shared" si="4"/>
        <v>637987633.65999997</v>
      </c>
      <c r="D42" s="11">
        <f t="shared" si="4"/>
        <v>1295671070.1100001</v>
      </c>
      <c r="E42" s="11">
        <f t="shared" si="4"/>
        <v>799622525.05999994</v>
      </c>
      <c r="F42" s="11">
        <f t="shared" si="4"/>
        <v>772404905.52999997</v>
      </c>
      <c r="G42" s="11">
        <f t="shared" si="4"/>
        <v>496048545.05000019</v>
      </c>
    </row>
    <row r="44" spans="1:7" ht="15.75" customHeight="1" x14ac:dyDescent="0.25">
      <c r="A44" s="29" t="s">
        <v>161</v>
      </c>
      <c r="B44" s="30"/>
      <c r="C44" s="31"/>
      <c r="D44" s="32"/>
    </row>
    <row r="45" spans="1:7" ht="15.75" customHeight="1" x14ac:dyDescent="0.25">
      <c r="A45" s="30"/>
      <c r="B45" s="29"/>
      <c r="C45" s="31"/>
      <c r="D45" s="32"/>
    </row>
    <row r="46" spans="1:7" ht="15.75" customHeight="1" x14ac:dyDescent="0.25">
      <c r="A46" s="30"/>
      <c r="B46" s="33"/>
      <c r="C46" s="33"/>
      <c r="D46" s="32"/>
    </row>
    <row r="47" spans="1:7" ht="15.75" customHeight="1" x14ac:dyDescent="0.25">
      <c r="A47" s="39" t="s">
        <v>162</v>
      </c>
      <c r="B47" s="34"/>
      <c r="C47" s="42" t="s">
        <v>162</v>
      </c>
      <c r="D47" s="32"/>
    </row>
    <row r="48" spans="1:7" ht="15.75" customHeight="1" x14ac:dyDescent="0.25">
      <c r="A48" s="40"/>
      <c r="B48" s="33"/>
      <c r="C48" s="43"/>
      <c r="D48" s="32"/>
    </row>
    <row r="49" spans="1:4" ht="15.75" customHeight="1" x14ac:dyDescent="0.25">
      <c r="A49" s="40" t="s">
        <v>163</v>
      </c>
      <c r="B49" s="35"/>
      <c r="C49" s="42" t="s">
        <v>164</v>
      </c>
      <c r="D49" s="32"/>
    </row>
    <row r="50" spans="1:4" ht="15.75" customHeight="1" x14ac:dyDescent="0.25">
      <c r="A50" s="41" t="s">
        <v>165</v>
      </c>
      <c r="B50" s="36"/>
      <c r="C50" s="42" t="s">
        <v>166</v>
      </c>
      <c r="D50" s="32"/>
    </row>
    <row r="51" spans="1:4" ht="15.75" customHeight="1" x14ac:dyDescent="0.25">
      <c r="A51" s="41" t="s">
        <v>167</v>
      </c>
      <c r="B51" s="37"/>
      <c r="C51" s="42" t="s">
        <v>168</v>
      </c>
      <c r="D51" s="32"/>
    </row>
    <row r="52" spans="1:4" ht="15.75" customHeight="1" x14ac:dyDescent="0.25">
      <c r="A52" s="33"/>
      <c r="B52" s="30"/>
      <c r="C52" s="33"/>
      <c r="D52" s="32"/>
    </row>
    <row r="53" spans="1:4" ht="15.75" customHeight="1" x14ac:dyDescent="0.25">
      <c r="A53" s="38"/>
      <c r="B53" s="30"/>
      <c r="C53" s="33"/>
      <c r="D53" s="32"/>
    </row>
    <row r="54" spans="1:4" ht="15.75" customHeight="1" x14ac:dyDescent="0.25">
      <c r="A54" s="42" t="s">
        <v>169</v>
      </c>
      <c r="B54" s="28"/>
      <c r="C54" s="26"/>
      <c r="D54" s="42"/>
    </row>
    <row r="55" spans="1:4" ht="15.75" customHeight="1" x14ac:dyDescent="0.25">
      <c r="A55" s="42"/>
      <c r="B55" s="28"/>
      <c r="C55" s="26"/>
      <c r="D55" s="42"/>
    </row>
    <row r="56" spans="1:4" ht="15.75" customHeight="1" x14ac:dyDescent="0.25">
      <c r="A56" s="42" t="s">
        <v>170</v>
      </c>
      <c r="B56" s="28"/>
      <c r="C56" s="26"/>
      <c r="D56" s="42"/>
    </row>
    <row r="57" spans="1:4" ht="15.75" customHeight="1" x14ac:dyDescent="0.25">
      <c r="A57" s="42" t="s">
        <v>171</v>
      </c>
      <c r="B57" s="28"/>
      <c r="C57" s="26"/>
      <c r="D57" s="42"/>
    </row>
    <row r="58" spans="1:4" ht="15.75" customHeight="1" x14ac:dyDescent="0.25">
      <c r="A58" s="42" t="s">
        <v>172</v>
      </c>
      <c r="B58" s="28"/>
      <c r="C58" s="26"/>
      <c r="D58" s="42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COG</vt:lpstr>
      <vt:lpstr>CTG</vt:lpstr>
      <vt:lpstr>CA</vt:lpstr>
      <vt:lpstr>CFG</vt:lpstr>
      <vt:lpstr>CA!Títulos_a_imprimir</vt:lpstr>
      <vt:lpstr>COG!Títulos_a_imprimir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Marisol del Carmen Muñoz Vega</cp:lastModifiedBy>
  <cp:lastPrinted>2025-01-28T23:25:55Z</cp:lastPrinted>
  <dcterms:modified xsi:type="dcterms:W3CDTF">2025-01-30T07:18:04Z</dcterms:modified>
</cp:coreProperties>
</file>