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estrada\Desktop\ACCESO A LA INFORMACIÓN 2017\FRACCIONES CDI\3ER. TRIMESTRE 2016\FR. IV\"/>
    </mc:Choice>
  </mc:AlternateContent>
  <bookViews>
    <workbookView xWindow="0" yWindow="0" windowWidth="19200" windowHeight="11595"/>
  </bookViews>
  <sheets>
    <sheet name="MAPA 2016" sheetId="1" r:id="rId1"/>
    <sheet name="EFIC MAYO 2016 " sheetId="7" state="hidden" r:id="rId2"/>
    <sheet name="EFICI JUNIO 2016" sheetId="6" state="hidden" r:id="rId3"/>
    <sheet name="EFICI JULIO 2016" sheetId="5" state="hidden" r:id="rId4"/>
  </sheets>
  <externalReferences>
    <externalReference r:id="rId5"/>
    <externalReference r:id="rId6"/>
    <externalReference r:id="rId7"/>
    <externalReference r:id="rId8"/>
  </externalReferences>
  <definedNames>
    <definedName name="AG">#REF!</definedName>
    <definedName name="_xlnm.Print_Area" localSheetId="0">'MAPA 2016'!$A$1:$AP$71</definedName>
    <definedName name="AS2DocOpenMode" hidden="1">"AS2DocumentEdit"</definedName>
    <definedName name="BÁSICA">[1]TABLA!$A$2:$F$18</definedName>
    <definedName name="CeGe">'[2]Unidades de Medida'!$D$2:$D$95</definedName>
    <definedName name="CF">#REF!</definedName>
    <definedName name="Dependencia">'[2]Unidades de Medida'!$K$2:$K$26</definedName>
    <definedName name="DIAS">#REF!</definedName>
    <definedName name="DiasAño">[3]Calculos!$K$4</definedName>
    <definedName name="DiasMes">[3]Calculos!$K$6</definedName>
    <definedName name="EXC">#REF!</definedName>
    <definedName name="FactorDeIntegracion">[3]CalculosNuevasPlazas!$M$6</definedName>
    <definedName name="FactorSDI">[3]Calculos!$M$5</definedName>
    <definedName name="FI">#REF!</definedName>
    <definedName name="GMP">#REF!</definedName>
    <definedName name="GPS">#REF!</definedName>
    <definedName name="INC">#REF!</definedName>
    <definedName name="Incremento">[3]Calculos!$M$6</definedName>
    <definedName name="IV">#REF!</definedName>
    <definedName name="junio">#REF!</definedName>
    <definedName name="Meses">[3]Calculos!$K$5</definedName>
    <definedName name="PA">#REF!</definedName>
    <definedName name="PD">#REF!</definedName>
    <definedName name="PP">#REF!</definedName>
    <definedName name="ppp">#REF!</definedName>
    <definedName name="PV">#REF!</definedName>
    <definedName name="RT">#REF!</definedName>
    <definedName name="SDA">[3]Calculos!$AE$1:$AE$65536</definedName>
    <definedName name="SDActual">[3]Calculos!$R$1:$R$65536</definedName>
    <definedName name="SDI">[3]Calculos!$W$1:$W$65536</definedName>
    <definedName name="SDProyectado">[3]Calculos!$T$1:$T$65536</definedName>
    <definedName name="SM">#REF!</definedName>
    <definedName name="SMGDF">[3]Calculos!$K$7</definedName>
    <definedName name="_xlnm.Print_Titles">#REF!</definedName>
    <definedName name="Unidades">#REF!</definedName>
    <definedName name="xxxx">#REF!</definedName>
  </definedNames>
  <calcPr calcId="152511"/>
</workbook>
</file>

<file path=xl/calcChain.xml><?xml version="1.0" encoding="utf-8"?>
<calcChain xmlns="http://schemas.openxmlformats.org/spreadsheetml/2006/main">
  <c r="V17" i="1" l="1"/>
  <c r="V19" i="1"/>
  <c r="U21" i="1"/>
  <c r="AI48" i="1" l="1"/>
  <c r="AI68" i="1"/>
  <c r="AJ68" i="1" l="1"/>
  <c r="AK68" i="1"/>
  <c r="Y21" i="1"/>
  <c r="W21" i="1"/>
  <c r="R19" i="1"/>
  <c r="R17" i="1"/>
  <c r="Q21" i="1" l="1"/>
  <c r="AG68" i="1" l="1"/>
  <c r="AH84" i="1" l="1"/>
  <c r="AU49" i="1" l="1"/>
  <c r="AU46" i="1" l="1"/>
  <c r="AT46" i="1"/>
  <c r="AF107" i="1" l="1"/>
  <c r="F72" i="7" l="1"/>
  <c r="E72" i="7"/>
  <c r="D72" i="7"/>
  <c r="C72" i="7"/>
  <c r="G63" i="7"/>
  <c r="J41" i="7"/>
  <c r="I41" i="7"/>
  <c r="H41" i="7"/>
  <c r="F41" i="7"/>
  <c r="E41" i="7"/>
  <c r="D41" i="7"/>
  <c r="C41" i="7"/>
  <c r="G32" i="7"/>
  <c r="G24" i="7"/>
  <c r="J22" i="7"/>
  <c r="I22" i="7"/>
  <c r="H22" i="7"/>
  <c r="F22" i="7"/>
  <c r="E22" i="7"/>
  <c r="D22" i="7"/>
  <c r="D43" i="7" s="1"/>
  <c r="C22" i="7"/>
  <c r="G13" i="7"/>
  <c r="G4" i="7"/>
  <c r="G2" i="7"/>
  <c r="F72" i="6"/>
  <c r="E72" i="6"/>
  <c r="D72" i="6"/>
  <c r="C72" i="6"/>
  <c r="G63" i="6"/>
  <c r="J41" i="6"/>
  <c r="I41" i="6"/>
  <c r="H41" i="6"/>
  <c r="F41" i="6"/>
  <c r="E41" i="6"/>
  <c r="D41" i="6"/>
  <c r="C41" i="6"/>
  <c r="G32" i="6"/>
  <c r="G24" i="6"/>
  <c r="J22" i="6"/>
  <c r="I22" i="6"/>
  <c r="H22" i="6"/>
  <c r="G22" i="6"/>
  <c r="F22" i="6"/>
  <c r="E22" i="6"/>
  <c r="D22" i="6"/>
  <c r="C22" i="6"/>
  <c r="G13" i="6"/>
  <c r="G4" i="6"/>
  <c r="G2" i="6"/>
  <c r="C43" i="6" l="1"/>
  <c r="J43" i="6"/>
  <c r="D43" i="6"/>
  <c r="C43" i="7"/>
  <c r="E43" i="7"/>
  <c r="G41" i="6"/>
  <c r="G43" i="6" s="1"/>
  <c r="G72" i="6"/>
  <c r="E43" i="6"/>
  <c r="F43" i="6"/>
  <c r="H43" i="6"/>
  <c r="H43" i="7"/>
  <c r="F43" i="7"/>
  <c r="I43" i="6"/>
  <c r="G22" i="7"/>
  <c r="J43" i="7"/>
  <c r="I43" i="7"/>
  <c r="G41" i="7"/>
  <c r="G72" i="7"/>
  <c r="G43" i="7" l="1"/>
  <c r="AH68" i="1"/>
  <c r="AF68" i="1"/>
  <c r="F72" i="5" l="1"/>
  <c r="E72" i="5"/>
  <c r="D72" i="5"/>
  <c r="C72" i="5"/>
  <c r="G63" i="5"/>
  <c r="J41" i="5"/>
  <c r="I41" i="5"/>
  <c r="H41" i="5"/>
  <c r="F41" i="5"/>
  <c r="E41" i="5"/>
  <c r="D41" i="5"/>
  <c r="C41" i="5"/>
  <c r="G32" i="5"/>
  <c r="G24" i="5"/>
  <c r="J22" i="5"/>
  <c r="I22" i="5"/>
  <c r="H22" i="5"/>
  <c r="F22" i="5"/>
  <c r="F43" i="5" s="1"/>
  <c r="E22" i="5"/>
  <c r="D22" i="5"/>
  <c r="C22" i="5"/>
  <c r="G13" i="5"/>
  <c r="G4" i="5"/>
  <c r="G2" i="5"/>
  <c r="E43" i="5" l="1"/>
  <c r="H43" i="5"/>
  <c r="C43" i="5"/>
  <c r="G22" i="5"/>
  <c r="J43" i="5"/>
  <c r="D43" i="5"/>
  <c r="G72" i="5"/>
  <c r="G41" i="5"/>
  <c r="I43" i="5"/>
  <c r="G43" i="5" l="1"/>
  <c r="AN88" i="1"/>
  <c r="AF80" i="1" l="1"/>
  <c r="J17" i="1" l="1"/>
  <c r="AD17" i="1" l="1"/>
  <c r="AD19" i="1" l="1"/>
  <c r="AB19" i="1"/>
  <c r="T19" i="1"/>
  <c r="P19" i="1"/>
  <c r="N19" i="1"/>
  <c r="L19" i="1"/>
  <c r="J19" i="1"/>
  <c r="AB17" i="1"/>
  <c r="T17" i="1"/>
  <c r="L17" i="1"/>
  <c r="P17" i="1" l="1"/>
  <c r="O21" i="1" s="1"/>
  <c r="N17" i="1"/>
  <c r="K21" i="1" l="1"/>
  <c r="M21" i="1"/>
  <c r="I21" i="1" l="1"/>
</calcChain>
</file>

<file path=xl/sharedStrings.xml><?xml version="1.0" encoding="utf-8"?>
<sst xmlns="http://schemas.openxmlformats.org/spreadsheetml/2006/main" count="343" uniqueCount="164">
  <si>
    <t>LÍNEAS ESTRATÉGICAS</t>
  </si>
  <si>
    <t>SERVICIO DE AGUA POTABLE</t>
  </si>
  <si>
    <t>DRENAJE Y ALCANTARILLADO</t>
  </si>
  <si>
    <t>SANEAMIENTO</t>
  </si>
  <si>
    <t>RECURSO AGUA</t>
  </si>
  <si>
    <t>COBERTURA DE SERVICIO</t>
  </si>
  <si>
    <t>RECURSOS FINANCIEROS</t>
  </si>
  <si>
    <t>PLANEACIÓN Y ADMINISTRACIÓN</t>
  </si>
  <si>
    <t>CAPITAL HUMANO</t>
  </si>
  <si>
    <t>MISIÓN</t>
  </si>
  <si>
    <t>VISIÓN</t>
  </si>
  <si>
    <t>PROPORCIONAR LOS SERVICIOS PÚBLICOS DE AGUA POTABLE, DRENAJE, ALCANTARILLADO Y SANEAMIENTO A LA POBLACIÓN DEL MUNICIPIO DE IRAPUATO, GARANTIZANDO CON ELLO EL DERECHO FUNDAMENTAL  DE ACCESO A LOS MISMOS, CONTRIBUYENDO ASÍ A SU DESARROLLO SOSTENIBLE E INTEGRAL, BUSCANDO SIEMPRE LA SUSTENTABILIDAD DEL RECURSO AGUA</t>
  </si>
  <si>
    <t>SER UN ORGANISMO EFICIENTE, TRANSPARENTE, INNOVADOR, AUTOSUFICIENTE Y COMPROMETIDO A GARANTIZAR LA DISPONIBILIDAD DE LOS SERVICIOS DE AGUA POTABLE, DRENAJE, ALCANTARILLADO Y SANEAMIENTO AL MUNICIPIO DE IRAPUATO, AMPLIANDO LA COBERTURA DE MANERA CONSTANTE Y PRESERVANDO EL ENTORNO ECOLÓGICO</t>
  </si>
  <si>
    <t>PRINCIPIOS DE ACTUACIÓN</t>
  </si>
  <si>
    <t>SOMOS UN GOBIERNO EFICIENTE, AUSTERO Y TRANSPARENTE EN EL QUE PREVALECE LA INCLUSIÓN SOCIAL, EQUIDAD Y DESARROLLO INTEGRAL, CON LA PARTICIPACIÓN ACTIVA DE LA SOCIEDAD, RECUPERANDO LA CONFIANZA Y CREDIBILIDAD DE LA ADMINISTRACIÓN MUNICIPAL EN LOS IRAPUATENSES.</t>
  </si>
  <si>
    <t>SOMOS UNA ADMINISTRACIÓN MUNICIPAL PLURAL QUE TRABAJA EN DARLE A LOS IRAPUATENSES PAZ Y TRANQUILIDAD, EN UN ENTORNO SEGURO Y ORDENADO, RESPETUOSO DEL AMBIENTE CON LA PERCEPCIÓN DE LAS PERSONAS DE UN ALTO NIVEL DE CALIDAD DE VIDA.</t>
  </si>
  <si>
    <t>METAS</t>
  </si>
  <si>
    <t>OBJETIVOS PROGRAMA DE GOBIERNO MUNICIPAL 2015 - 2018</t>
  </si>
  <si>
    <t>1.6.10. MEJORAR LA EFICIENCIA DE LOS PROCESOS DE LA CALIDAD DEL AGUA Y EL ABASTECIMIENTO.</t>
  </si>
  <si>
    <t>1.6.11. DISMINUIR LOS FOCOS DE INFECCIÓN DE LOS SISTEMAS DE DRENAJE Y CONSTRUIR SISTEMAS DE SANEAMIENTO DE ACUERDO A LA NORMATIVA APLICABLE.</t>
  </si>
  <si>
    <t>1.6.12. IMPLEMENTAR EL PROGRAMA DE PREVENCIÓN DE INUNDACIONES.</t>
  </si>
  <si>
    <t xml:space="preserve">1.6.6. REALIZAR FOROS, EVENTOS Y DESARROLLO DE CAPACIDADES PARA LA PARTICIPACIÓN SOCIAL Y PROMOVER EL MANEJO ADECUADO DEL AGUA.
</t>
  </si>
  <si>
    <t>1.6.12. IMPLEMENTAR EL PROGRAMA DE PREVENCIÓN DE INUNDACIONES</t>
  </si>
  <si>
    <t>1.6.13. ELABORACIÓN DE PROYECTOS PARA NUEVAS FUENTES DE ABASTECIMIENTO DE AGUA</t>
  </si>
  <si>
    <t>1.10.14. PROPICIAR EL DESARROLLO, INTERCAMBIO Y TECNIFICACIÓN DE RIEGO</t>
  </si>
  <si>
    <t>1.6.5. FORTALECER LA COBERTURA DE SERVICIOS DE AGUA, DRENAJE Y SANEAMIENTO EN LAS LOCALIDADES DEL MUNICIPIO.</t>
  </si>
  <si>
    <t>1.6.7. FORTALECER LA COBERTURA DE SERVICIOS DE AGUA, DRENAJE Y SANEAMIENTO EN LA LOCALIDADES DEL MUNICIPIO.</t>
  </si>
  <si>
    <t>1.6.9. CONSOLIDAR LOS COMITÉS DE AGUA DE LAS LOCALIDADES RURALES PARA LA PRESTACIÓN DE SERVICIOS.</t>
  </si>
  <si>
    <t>1.6.15. FORTALECER A JAPAMI EN SUS FINANZAS Y COMERCIALIZAR EL AGUA TRATADA.</t>
  </si>
  <si>
    <t>PROGRAMA DE GOBIERNO MUNICIPAL 2015 - 2018</t>
  </si>
  <si>
    <t>10 GARRAFONERAS/AÑO</t>
  </si>
  <si>
    <t>+500,000 M3 SANEADOS INTERCAMBIADOS/ANUALES</t>
  </si>
  <si>
    <t>-12,000 M3/AÑO EN EL USO PÚBLICO</t>
  </si>
  <si>
    <t>+10% INGRESOS PROPIOS/AÑO</t>
  </si>
  <si>
    <t>-3% MOROSIDAD/AÑO</t>
  </si>
  <si>
    <t>-3% GASTO DE NOMINA ANUAL/AÑO</t>
  </si>
  <si>
    <t>QUE EL GASTO CORRIENTE DE LOS CAPÍTULOS 1000, 2000, 3000 Y 4000 NO REBASEN EL 60% DEL PRESUPUESTO DE EGRESOS</t>
  </si>
  <si>
    <t>PROCESO DE GESTIÓN PROGRAMA DE GOBIERNO</t>
  </si>
  <si>
    <t>10 PROCEDIMIENTOS ANUALES</t>
  </si>
  <si>
    <t>+ 5% EMPLEADOS CERTIFICADOS/AÑO</t>
  </si>
  <si>
    <t>100% PUESTOS CON PERFIL ADECUADO</t>
  </si>
  <si>
    <t>3 CÁRCAMOS/AÑO (INCREMENTO DE LA EFICIENCIA DE DESALOJO)</t>
  </si>
  <si>
    <t>2 COMUNIDADES/AÑO (CONSTRUCCIÓN SISTEMA DE SANEAMIENTO)</t>
  </si>
  <si>
    <t>$ 1'000,000 ANUAL (ACCIONES DE RECARGA)</t>
  </si>
  <si>
    <t>MÁXIMO 2% EGRESOS OPERATIVO/ANUAL (CPS)</t>
  </si>
  <si>
    <t>50 TRABAJADORES/AÑO (CAPACITACIÓN Y ADIESTRAMIENTO)</t>
  </si>
  <si>
    <t>INDICADOR</t>
  </si>
  <si>
    <t>SERVICIO CONTINUO (COLONIAS)</t>
  </si>
  <si>
    <t>COLONIAS CON DRENAJE SEPARADO</t>
  </si>
  <si>
    <t>COLONIAS QUE DESCARGAN A UN CUERPO RECEPTOR</t>
  </si>
  <si>
    <t>COBERTURA DE MICROMEDICIÓN</t>
  </si>
  <si>
    <t>DOTACIÓN PROMEDIO (LTS/HAB/DÍA)</t>
  </si>
  <si>
    <t>USUARIOS TOTALES</t>
  </si>
  <si>
    <t>INGRESOS TOTALES ($)</t>
  </si>
  <si>
    <t>CARTERA VENCIDA ($)</t>
  </si>
  <si>
    <t>EMPLEADOS PROYECTADOS</t>
  </si>
  <si>
    <t>EMPLEADOS POR CADA 1000 TOMAS</t>
  </si>
  <si>
    <t>EFICIENCIA FÍSICA</t>
  </si>
  <si>
    <t>EFICIENCIA COMERCIAL</t>
  </si>
  <si>
    <t>EFICIENCIA GLOBAL</t>
  </si>
  <si>
    <t>GASTO CORRIENTE</t>
  </si>
  <si>
    <t>INVERSIÓN PÚBLICA + REMANENTE</t>
  </si>
  <si>
    <t>RECURSO DISPONIBLE (INGRESO PROPIO VS GASTO CORRIENTE)        $</t>
  </si>
  <si>
    <t>PRESIÓN 1 KG/CM2 (COLONIAS)</t>
  </si>
  <si>
    <t>DOTACIÓN 205 LTS/HAB/DÍA (COLONIAS)</t>
  </si>
  <si>
    <t>CALIDAD FUERA DE NORMA (COLONIAS)</t>
  </si>
  <si>
    <t>VOLUMEN DE AGUA SANEADA INTERCAMBIADA (M3)</t>
  </si>
  <si>
    <t>VOLUMEN DE AGUA EXTRAÍDA (M3)</t>
  </si>
  <si>
    <t>VOLUMEN DE AGUA SANEADA (M3)</t>
  </si>
  <si>
    <t>GASTO TOTAL ($)</t>
  </si>
  <si>
    <t xml:space="preserve">ACUERDO DEL CONSEJO </t>
  </si>
  <si>
    <t>EN SESIÓN ORDINARIA NO. 03/2016, LOS INTEGRANTES DEL CONSEJO DIRECTIVO, APROBARON PON UNANIMIDAD DE VOTOS DE LOS CONSEJEROS PRESENTES, EL PUNTO NÚMERO SIETE DEL ORDEN DEL DÍA.- LA PRESENTACIÓN AL CONSEJO DIRECTIVO LA PROPUESTA DE LA NUEVA FILOSOFÍA DE JAPAMI. (MISIÓN, VISIÓN Y PRINCIPIOS DE AUSTERIDAD), EN ATENCIÓN AL ACUERDO DEL PUNTO NO. 8, TOMADO EN LA SESIÓN DE CONSEJO DIRECTIVO NO. 12/2015, ORDINARIA, MISMA QUE FUE APROBADA POR UNANIMIDAD DE VOTOS, ACORDANDO AGREGAR EN LA MISIÓN LA SUSTENTABILIDAD DEL RECURSO AGUA. CELEBRAD EL DÍA JUEVES 18 DE FEBRERO DEL AÑO 2016.</t>
  </si>
  <si>
    <t>JUNTA DE AGUA POTABLE, DRENAJE, ALCANTARILLADO Y SANEAMIENTO DEL MUNICIPIO DE IRAPUATO, GTO, (JAPAMI)</t>
  </si>
  <si>
    <t xml:space="preserve">METAS ESPECIFICAS </t>
  </si>
  <si>
    <t>EN SESIÓN ORDINARIA NO. 03/2016 DE CONSEJO DIRECTIVO CELEBRADA EL DÍA JUEVES 10 DE MARZO DE 2016, SE APRUEBA POR UNANIMIDAD DE VOTOS DE LOS CONSEJEROS PRESENTES, VALIDAR LAS LÍNEAS ESTRATÉGICAS QUE SEGUIRÁ EL ORGANISMO OPERADOR, RESPECTO AL  PLAN DE TRABAJO 2016-2018  DE LA JUNTA DE AGUA POTABLE, DRENAJE, ALCANTARILLADO Y SANEAMIENTO DEL MUNICIPIO DE IRAPUATO, GTO., Y SE ADOPTA EL COMPROMISO UN  INCREMENTO EN LA EFICIENCIA GLOBAL MÁS ALLÁ DE LO ESTABLECIDO EN EL PLAN DE TRABAJO.</t>
  </si>
  <si>
    <t>FECHA DE APROBACIÓN 10 DE FEBRERO 2016 EN LA SESIÓN 11 ORDINARIA DEL CABILDO Y PUBLICACIÓN EN EL PERIÓDICO OFICIAL DEL GOBIERNO DEL ESTADO DE GUANAJUATO, PARTE TRES, PAGINAS 73-143 CON FECHA DEL 19 DE ABRIL 2016.</t>
  </si>
  <si>
    <t>FECHA ENTREGADO A LA DIRECCIÓN GENERAL DE PLANEACIÓN 20 DE ENERO DEL 2016</t>
  </si>
  <si>
    <t>-1'000,000 M3 EXTRAÍDOS/ANUALES Y/O -10 LTS/HAB/DÍA</t>
  </si>
  <si>
    <t>FECHA DE APROBACIÓN 10 DE FEBRERO 2016 EN LA SESIÓN 11 ORDINARIA DEL CABILDO Y PUBLICACIÓN EN EL PERIÓDICO OFICIAL DEL GOBIERNO DEL ESTADO DE GUANAJUATO, PARTE TRES, PAGINAS 73-143 CON FECHA DEL 19 DE ABRIL 2016</t>
  </si>
  <si>
    <t>EXTRACCIÓN (M3/ANUALES)</t>
  </si>
  <si>
    <t>FACTURACIÓN (M3/ANUALES)</t>
  </si>
  <si>
    <t>FACTURACIÓN AGUA POTABLE ($/ANUALES)</t>
  </si>
  <si>
    <t>INGRESOS AGUA POTABLE ($/ANUALES)</t>
  </si>
  <si>
    <t>623*</t>
  </si>
  <si>
    <t>4.9*</t>
  </si>
  <si>
    <t>4.6*</t>
  </si>
  <si>
    <t>METAS EN REVISIÓN A SOLICITUD DEL CONSEJO DIRECTIVO EN SESIÓN NO. 03/2016, PARA HACER UNA 2DA PROPUESTA QUE MEJORE LA PROYECCIÓN DE LA EFICIENCIA GLOBAL PLANTEADA</t>
  </si>
  <si>
    <t>JUNIO 2016</t>
  </si>
  <si>
    <t>JULIO 2016</t>
  </si>
  <si>
    <t>PARTICIPACIONES  2015 POR RECIBIR 2016</t>
  </si>
  <si>
    <t>TOTAL DE REMANENTE</t>
  </si>
  <si>
    <t>ADEFAS 2015 RECIBIDAS EN 2015, POR APLICAR EN 2016</t>
  </si>
  <si>
    <t>PARTICIPACIONES 2014 RECIBIDAS EN 2015 POR APLICAR EN 2016</t>
  </si>
  <si>
    <t>CAPITULO 5000</t>
  </si>
  <si>
    <t>CAPITULO 6000</t>
  </si>
  <si>
    <t>UNIDAD</t>
  </si>
  <si>
    <t>CIERRE 2016</t>
  </si>
  <si>
    <t>VOLUMEN EXTRAIDO</t>
  </si>
  <si>
    <t>M3</t>
  </si>
  <si>
    <t>ENERO 2016</t>
  </si>
  <si>
    <t>FEBRERO 2016</t>
  </si>
  <si>
    <t>MARZO 2016</t>
  </si>
  <si>
    <t>ABRIL 2016</t>
  </si>
  <si>
    <t>MAYO 2016</t>
  </si>
  <si>
    <t>VOLUMEN FACTURADO</t>
  </si>
  <si>
    <t>% EFICIENCIA FÍSICA</t>
  </si>
  <si>
    <t>%</t>
  </si>
  <si>
    <t>MONTO FACTURADO</t>
  </si>
  <si>
    <t>$</t>
  </si>
  <si>
    <t>MONTO RECAUDADO OPORTUNAMENTE</t>
  </si>
  <si>
    <t>% EFICIENCIA COMERCIAL</t>
  </si>
  <si>
    <t>% EFICIENCIA GLOBAL</t>
  </si>
  <si>
    <t>MONTO RECAUDADO/MONTO FACTURADO</t>
  </si>
  <si>
    <t>VOLUMEN FACTURADO/VOLUMEN EXTRAIDO</t>
  </si>
  <si>
    <t>EFICIENCIA FÍSICA * EFICIENCIA COMERCIAL</t>
  </si>
  <si>
    <t>VOLUMEN RECAUDADO OPORTUNAMENTE</t>
  </si>
  <si>
    <t>VOL. RECAUDADO OPORTUNAMENTE/VOL. EXTRAIDO</t>
  </si>
  <si>
    <t>se autorizó el viernes</t>
  </si>
  <si>
    <t>ABRIL 2017 PROYECCION</t>
  </si>
  <si>
    <t>DICIEMBRE 2017 PROYECCION</t>
  </si>
  <si>
    <t>CUMPLIMEINTO DE LOS CUATRO PARAMETROS DE SERVICIOS (COLONIAS)</t>
  </si>
  <si>
    <t>CAUDAL ESPECIFICO PROMEDIO EN POZOS (LPS/M)</t>
  </si>
  <si>
    <t>CONSUMO DE ENERGIA ELECRTICA EN POZOS ($)</t>
  </si>
  <si>
    <t>CONSUMO DE ENERGIA ELECTRICA EN POZOS (MW)</t>
  </si>
  <si>
    <t>8 COLONIAS REHABILITADAS-SECTORIZADAS/AÑO</t>
  </si>
  <si>
    <t>5 COLONIAS OPTIMIZADAS/AÑO</t>
  </si>
  <si>
    <t>2,000 ML/AÑO (DRENAJE PLUVIAL)</t>
  </si>
  <si>
    <t>MODERNIZACION Y TECNIFICACION INTEGRAL DEL RIEGO "LA PURISIMA".</t>
  </si>
  <si>
    <t>CAPACIDAD DE DESALOJO PLUVIAL INSTALADA (LPS)</t>
  </si>
  <si>
    <t>CONSUMO DE ENERGIA ELECTRICA EN CARCAMOS ($)</t>
  </si>
  <si>
    <t>CONSUMO DE ENERGIA ELECTRICA EN CARCAMOS (MW)</t>
  </si>
  <si>
    <t>CARGA EXEDENTE DE CONTAMINANTES (KG)</t>
  </si>
  <si>
    <t>CONSUMO DE ENERGIA ELECTRICA EN PTAR ($)</t>
  </si>
  <si>
    <t>CONSUMO DE ENERGIA ELECTRICA EN PTAR (MW)</t>
  </si>
  <si>
    <t>33'298,559 M3/AÑO (SANEAMIENTO)</t>
  </si>
  <si>
    <t xml:space="preserve">USUARIOS CLANDESTINOS </t>
  </si>
  <si>
    <t>7,500 USUARIOS/AÑO (INCORPORADOS)</t>
  </si>
  <si>
    <t>MINIMO $ 2'000,000 ANUALES (AUTOMATIZACIÓN Y VIGILANCIA)</t>
  </si>
  <si>
    <t>1.6.13. ELABORACIÓN DE PROYECTOS PARA NUEVAS FUENTES DE ABASTECIMIENTO DE AGUA.</t>
  </si>
  <si>
    <t>1.6.14. IMPLEMENTAR POLÍTICAS Y ESTRATEGIAS DE REDUCCIÓN PARA LA DISMINUCIÓN DEL CONSUMO DE AGUA POTABLE.</t>
  </si>
  <si>
    <t>1.8.12. IMPLEMENTAR EL FORTALECIMIENTO DE LA RECARGA DE ACUÍFEROS.</t>
  </si>
  <si>
    <t>1.8.2. REALIZAR LAS GESTIONES PARA LA ELABORACIÓN DE PROYECTOS PARA LA CONSERVACIÓN Y APROVECHAMIENTO DEL RECURSO AGUA.</t>
  </si>
  <si>
    <t>1.6.16. INCORPORAR AL PADRÓN DE USUARIOS LOS NUEVOS DESARROLLOS, USUARIOS CLANDESTINOS, FRACCIONAMIENTOS ADMINISTRADOS POR PARTICULARES Y DE COMUNIDADES RURALES.</t>
  </si>
  <si>
    <t>1.10.20. NORMAR EL PROCESO DE INCORPORACIÓN EN EL SISTEMA DE AGUA Y DRENAJE A LOS FRACCIONAMIENTOS NO REGULARIZADOS.</t>
  </si>
  <si>
    <t>1.6.17. INCREMENTAR LA RED DE DRENAJE PLUVIAL.</t>
  </si>
  <si>
    <t>GASTO CORRIENTE ($) (Capítulos 1000 al 4000)</t>
  </si>
  <si>
    <t>RECURSO DISPONIBLE (INGRESO PROPIO VS GASTO CORRIENTE) (Capítulo 7000)    $</t>
  </si>
  <si>
    <t>INGRESOS PROPIOS OPORTUNOS ($)   (Fracc. I - IV)</t>
  </si>
  <si>
    <t>ENERO 2017</t>
  </si>
  <si>
    <t>PLAN DE TRABAJO 2016 - 2018                                                                 PROYECCIÓN 2016</t>
  </si>
  <si>
    <t>PLAN DE TRABAJO 2016 - 2018                                                                 PROYECCIÓN 2017</t>
  </si>
  <si>
    <t>PLAN DE TRABAJO 2016 - 2018                                                                 PROYECCIÓN 2018</t>
  </si>
  <si>
    <r>
      <rPr>
        <b/>
        <sz val="26"/>
        <color theme="1"/>
        <rFont val="Arial"/>
        <family val="2"/>
      </rPr>
      <t>AUSTERO:</t>
    </r>
    <r>
      <rPr>
        <sz val="26"/>
        <color theme="1"/>
        <rFont val="Arial"/>
        <family val="2"/>
      </rPr>
      <t xml:space="preserve"> UTILIZAR LOS RECURSOS PÚBLICOS APLICANDO CRITERIOS DE CALIDAD, OPTIMIZACIÓN Y RACIONALIDAD, SIENDO RESPONSABLES Y PRODUCTIVOS. OCUPAR SÓLO LO ESTRICTAMENTE NECESARIO PARA QUE LA ADMINISTRACIÓN FUNCIONE ADECUADAMENTE.</t>
    </r>
  </si>
  <si>
    <r>
      <rPr>
        <b/>
        <sz val="26"/>
        <color theme="1"/>
        <rFont val="Arial"/>
        <family val="2"/>
      </rPr>
      <t>GOBIERNO AUSTERO</t>
    </r>
    <r>
      <rPr>
        <sz val="26"/>
        <color theme="1"/>
        <rFont val="Arial"/>
        <family val="2"/>
      </rPr>
      <t>. EJERCE LOS RECURSOS PÚBLICOS APLICANDO CRITERIOS DE CALIDAD, OPTIMIZACIÓN Y RACIONALIDAD, SIENDO RESPONSABLES Y PRODUCTIVOS. OCUPAR SOLO LO ESTRICTAMENTE NECESARIO PARA QUE LA ADMINISTRACIÓN FUNCIONE ADECUADAMENTE.</t>
    </r>
  </si>
  <si>
    <r>
      <rPr>
        <b/>
        <sz val="26"/>
        <color theme="1"/>
        <rFont val="Arial"/>
        <family val="2"/>
      </rPr>
      <t>COMPETITIVO:</t>
    </r>
    <r>
      <rPr>
        <sz val="26"/>
        <color theme="1"/>
        <rFont val="Arial"/>
        <family val="2"/>
      </rPr>
      <t xml:space="preserve"> POTENCIAR LA COMPETITIVIDAD DE IRAPUATO A NIVEL LOCAL Y REGIONAL, MEDIANTE UNA TRAMITOLOGÍA SIMPLE Y CON LA PRESTACIÓN DE SERVICIOS PÚBLICOS EFICIENTES Y DE CALIDAD. IMPULSAR LA INNOVACIÓN Y LA CREATIVIDAD CON ENFOQUES EN BASE A RESULTADOS.</t>
    </r>
  </si>
  <si>
    <r>
      <rPr>
        <b/>
        <sz val="26"/>
        <color theme="1"/>
        <rFont val="Arial"/>
        <family val="2"/>
      </rPr>
      <t>GOBIERNO COMPETITIVO.</t>
    </r>
    <r>
      <rPr>
        <sz val="26"/>
        <color theme="1"/>
        <rFont val="Arial"/>
        <family val="2"/>
      </rPr>
      <t xml:space="preserve"> POTENCIA LA COMPETITIVIDAD DE IRAPUATO A NIVEL LOCAL Y REGIONAL, MEDIANTE UNA TRAMITOLOGÍA SIMPLE Y CON LA PRESTACIÓN DE SERVICIOS PÚBLICOS EFICIENTES Y DE CALIDAD. IMPULSA LA INNOVACIÓN Y LA CREATIVIDAD CON ENFOQUES EN BASE A RESULTADOS.</t>
    </r>
  </si>
  <si>
    <r>
      <rPr>
        <b/>
        <sz val="26"/>
        <color theme="1"/>
        <rFont val="Arial"/>
        <family val="2"/>
      </rPr>
      <t>RESPETUOSO:</t>
    </r>
    <r>
      <rPr>
        <sz val="26"/>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</si>
  <si>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26"/>
        <color theme="1"/>
        <rFont val="Arial"/>
        <family val="2"/>
      </rPr>
      <t>GOBIERNO HONESTO</t>
    </r>
    <r>
      <rPr>
        <sz val="26"/>
        <color theme="1"/>
        <rFont val="Arial"/>
        <family val="2"/>
      </rPr>
      <t>. EL SERVIDOR PÚBLICO DEBE DISTINGUIRSE, POR LA CONGRUENCIA, LA INTEGRIDAD Y LA HONRADEZ, CONDUCIÉNDOSE CON LOS PRINCIPIOS DE JUSTICIA Y LEGALIDAD.</t>
    </r>
  </si>
  <si>
    <r>
      <rPr>
        <b/>
        <sz val="26"/>
        <color theme="1"/>
        <rFont val="Arial"/>
        <family val="2"/>
      </rPr>
      <t>SUSTENTABLE:</t>
    </r>
    <r>
      <rPr>
        <sz val="26"/>
        <color theme="1"/>
        <rFont val="Arial"/>
        <family val="2"/>
      </rPr>
      <t xml:space="preserve"> ADMINISTRACIÓN EFICIENTE Y RACIONAL DE LOS RECURSOS, DE MANERA QUE SEA POSIBLE MEJORAR EL BIENESTAR DE LA POBLACIÓN ACTUAL SIN COMPROMETER LA CALIDAD DE VIDA  DE LAS GENERACIONES FUTURAS DE IRAPUATENSES.</t>
    </r>
  </si>
  <si>
    <r>
      <rPr>
        <b/>
        <sz val="26"/>
        <color theme="1"/>
        <rFont val="Arial"/>
        <family val="2"/>
      </rPr>
      <t>GOBIERNO RESPETUOSO.</t>
    </r>
    <r>
      <rPr>
        <sz val="26"/>
        <color theme="1"/>
        <rFont val="Arial"/>
        <family val="2"/>
      </rPr>
      <t xml:space="preserve"> TRATO CORDIAL, DIGNO, PLURAL Y TOLERANTE, SIN DISTINCIÓN DE GÉNERO, CONDICIÓN FÍSICA, SOCIAL O ECONÓMICA, SALVAGUARDANDO SIEMPRE LA CONDICIÓN HUMANA DE DERECHOS Y LIBERTADES, TRABAJANDO POR TODOS Y CADA UNO DE LOS HABITANTES DE IRAPUATO.</t>
    </r>
  </si>
  <si>
    <r>
      <rPr>
        <b/>
        <sz val="26"/>
        <color theme="1"/>
        <rFont val="Arial"/>
        <family val="2"/>
      </rPr>
      <t>TRANSPARENTE:</t>
    </r>
    <r>
      <rPr>
        <sz val="26"/>
        <color theme="1"/>
        <rFont val="Arial"/>
        <family val="2"/>
      </rPr>
      <t xml:space="preserve"> CLARIDAD EN EL USO DE LOS RECURSOS PÚBLICOS, ELIMINANDO LA DISCRECIONALIDAD EN SU APLICACIÓN Y GARANTIZANDO EL ACCESO A LA INFORMACIÓN GUBERNAMENTAL, SIN MÁS LÍMITE QUE EL IMPUESTO POR LA LEY, PROTEGIENDO EL DERECHO DE PRIVACIDAD DE PARTICULARES, ASÍ COMO EL INTERÉS PÚBLICO.</t>
    </r>
  </si>
  <si>
    <r>
      <rPr>
        <b/>
        <sz val="26"/>
        <color theme="1"/>
        <rFont val="Arial"/>
        <family val="2"/>
      </rPr>
      <t>GOBIERNO SUSTENTABLE</t>
    </r>
    <r>
      <rPr>
        <sz val="26"/>
        <color theme="1"/>
        <rFont val="Arial"/>
        <family val="2"/>
      </rPr>
      <t>. ADMINISTRACIÓN EFICIENTE Y RACIONAL DE LOS RECURSOS, DE MANERA QUE SEA POSIBLE MEJORAR EL BIENESTAR DE LA POBLACIÓN ACTUAL SIN COMPROMETER LA CALIDAD DE VIDA DE LAS GENERACIONES FUTURAS DE IRAPUATENSES.</t>
    </r>
  </si>
  <si>
    <r>
      <rPr>
        <b/>
        <sz val="26"/>
        <color theme="1"/>
        <rFont val="Arial"/>
        <family val="2"/>
      </rPr>
      <t>GOBIERNO TRANSPARENTE</t>
    </r>
    <r>
      <rPr>
        <sz val="26"/>
        <color theme="1"/>
        <rFont val="Arial"/>
        <family val="2"/>
      </rPr>
      <t>. CLARIDAD EN EL USO DE LOS RECURSOS PÚBLICAS, ELIMINANDO LA DISCRECIONALIDAD EN SU APLICACIÓN Y GARANTIZADA EL ACCESO A LA IN FORMACIÓN GUBERNAMENTAL, SIN MÁS LÍMITE QUE LE IMPUESTO POR LA LEY, PROTEGIENDO EL DERECHO PRIVACIDAD DE LOS PARTICULARES, ASÍ COMO EL INTERÉS PÚBLICO.</t>
    </r>
  </si>
  <si>
    <t>INVERSIÓN PÚBLICA + REMANENTE ($)  (Capítulos, Remanentes, Participaciones y ADEFAS 5000 - 6000)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</si>
</sst>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quot;$&quot;* #,##0_-;\-&quot;$&quot;* #,##0_-;_-&quot;$&quot;* &quot;-&quot;??_-;_-@_-"/>
    <numFmt numFmtId="165" formatCode="_-[$$-80A]* #,##0.00_-;\-[$$-80A]* #,##0.00_-;_-[$$-80A]* &quot;-&quot;??_-;_-@_-"/>
    <numFmt numFmtId="166" formatCode="0.0%"/>
    <numFmt numFmtId="167" formatCode="&quot;$&quot;#,##0.00"/>
  </numFmts>
  <fonts count="54" x14ac:knownFonts="1">
    <font>
      <sz val="11"/>
      <color theme="1"/>
      <name val="Calibri"/>
      <family val="2"/>
      <scheme val="minor"/>
    </font>
    <font>
      <sz val="11"/>
      <color theme="1"/>
      <name val="Calibri"/>
      <family val="2"/>
      <scheme val="minor"/>
    </font>
    <font>
      <b/>
      <sz val="14"/>
      <color theme="1"/>
      <name val="Arial"/>
      <family val="2"/>
    </font>
    <font>
      <b/>
      <sz val="7"/>
      <name val="Arial"/>
      <family val="2"/>
    </font>
    <font>
      <b/>
      <sz val="12"/>
      <color theme="1"/>
      <name val="Arial"/>
      <family val="2"/>
    </font>
    <font>
      <sz val="12"/>
      <color theme="1"/>
      <name val="Arial"/>
      <family val="2"/>
    </font>
    <font>
      <sz val="14"/>
      <color theme="1"/>
      <name val="Arial"/>
      <family val="2"/>
    </font>
    <font>
      <b/>
      <sz val="16"/>
      <color theme="1"/>
      <name val="Arial"/>
      <family val="2"/>
    </font>
    <font>
      <b/>
      <sz val="8"/>
      <name val="Arial"/>
      <family val="2"/>
    </font>
    <font>
      <sz val="10"/>
      <name val="Arial"/>
      <family val="2"/>
    </font>
    <font>
      <sz val="8"/>
      <color theme="1"/>
      <name val="Arial"/>
      <family val="2"/>
    </font>
    <font>
      <b/>
      <sz val="8"/>
      <color theme="0"/>
      <name val="Arial"/>
      <family val="2"/>
    </font>
    <font>
      <sz val="7"/>
      <color theme="1"/>
      <name val="Arial"/>
      <family val="2"/>
    </font>
    <font>
      <b/>
      <sz val="8"/>
      <color theme="1"/>
      <name val="Arial"/>
      <family val="2"/>
    </font>
    <font>
      <sz val="8"/>
      <name val="Arial"/>
      <family val="2"/>
    </font>
    <font>
      <sz val="8"/>
      <color rgb="FF000000"/>
      <name val="Arial"/>
      <family val="2"/>
    </font>
    <font>
      <sz val="5"/>
      <name val="Arial"/>
      <family val="2"/>
    </font>
    <font>
      <sz val="6"/>
      <color theme="1"/>
      <name val="Arial"/>
      <family val="2"/>
    </font>
    <font>
      <sz val="7"/>
      <name val="Arial"/>
      <family val="2"/>
    </font>
    <font>
      <b/>
      <sz val="7"/>
      <color theme="1"/>
      <name val="Arial"/>
      <family val="2"/>
    </font>
    <font>
      <sz val="5.5"/>
      <color theme="1"/>
      <name val="Arial"/>
      <family val="2"/>
    </font>
    <font>
      <sz val="20"/>
      <color theme="1"/>
      <name val="Arial"/>
      <family val="2"/>
    </font>
    <font>
      <b/>
      <sz val="20"/>
      <color theme="1"/>
      <name val="Arial"/>
      <family val="2"/>
    </font>
    <font>
      <sz val="22"/>
      <color theme="1"/>
      <name val="Arial"/>
      <family val="2"/>
    </font>
    <font>
      <b/>
      <sz val="22"/>
      <color theme="1"/>
      <name val="Arial"/>
      <family val="2"/>
    </font>
    <font>
      <b/>
      <sz val="24"/>
      <color theme="1"/>
      <name val="Arial"/>
      <family val="2"/>
    </font>
    <font>
      <b/>
      <sz val="26"/>
      <color theme="1"/>
      <name val="Arial"/>
      <family val="2"/>
    </font>
    <font>
      <sz val="16"/>
      <color theme="1"/>
      <name val="Arial"/>
      <family val="2"/>
    </font>
    <font>
      <b/>
      <sz val="130"/>
      <color theme="1"/>
      <name val="Arial"/>
      <family val="2"/>
    </font>
    <font>
      <b/>
      <sz val="200"/>
      <color theme="1"/>
      <name val="Arial"/>
      <family val="2"/>
    </font>
    <font>
      <sz val="14"/>
      <color theme="0"/>
      <name val="Arial"/>
      <family val="2"/>
    </font>
    <font>
      <b/>
      <sz val="26"/>
      <color theme="0"/>
      <name val="Arial"/>
      <family val="2"/>
    </font>
    <font>
      <b/>
      <sz val="14"/>
      <color theme="0"/>
      <name val="Arial"/>
      <family val="2"/>
    </font>
    <font>
      <b/>
      <sz val="24"/>
      <color theme="0"/>
      <name val="Arial"/>
      <family val="2"/>
    </font>
    <font>
      <sz val="22"/>
      <color theme="0"/>
      <name val="Arial"/>
      <family val="2"/>
    </font>
    <font>
      <b/>
      <sz val="16"/>
      <color theme="0"/>
      <name val="Arial"/>
      <family val="2"/>
    </font>
    <font>
      <b/>
      <sz val="20"/>
      <color theme="0"/>
      <name val="Arial"/>
      <family val="2"/>
    </font>
    <font>
      <sz val="16"/>
      <color theme="0"/>
      <name val="Arial"/>
      <family val="2"/>
    </font>
    <font>
      <sz val="12"/>
      <color theme="0"/>
      <name val="Arial"/>
      <family val="2"/>
    </font>
    <font>
      <sz val="26"/>
      <color theme="0"/>
      <name val="Arial"/>
      <family val="2"/>
    </font>
    <font>
      <b/>
      <sz val="12"/>
      <color theme="0"/>
      <name val="Arial"/>
      <family val="2"/>
    </font>
    <font>
      <sz val="11"/>
      <color theme="0"/>
      <name val="Arial"/>
      <family val="2"/>
    </font>
    <font>
      <b/>
      <sz val="18"/>
      <color theme="0"/>
      <name val="Arial"/>
      <family val="2"/>
    </font>
    <font>
      <b/>
      <sz val="30"/>
      <color theme="1"/>
      <name val="Arial"/>
      <family val="2"/>
    </font>
    <font>
      <b/>
      <sz val="30"/>
      <name val="Arial"/>
      <family val="2"/>
    </font>
    <font>
      <b/>
      <sz val="60"/>
      <color theme="1"/>
      <name val="Arial"/>
      <family val="2"/>
    </font>
    <font>
      <sz val="30"/>
      <color theme="1"/>
      <name val="Arial"/>
      <family val="2"/>
    </font>
    <font>
      <sz val="35"/>
      <color theme="1"/>
      <name val="Arial"/>
      <family val="2"/>
    </font>
    <font>
      <b/>
      <sz val="35"/>
      <color theme="1"/>
      <name val="Arial"/>
      <family val="2"/>
    </font>
    <font>
      <sz val="30"/>
      <name val="Arial"/>
      <family val="2"/>
    </font>
    <font>
      <sz val="25"/>
      <color theme="1"/>
      <name val="Arial"/>
      <family val="2"/>
    </font>
    <font>
      <sz val="26"/>
      <color theme="1"/>
      <name val="Arial"/>
      <family val="2"/>
    </font>
    <font>
      <b/>
      <sz val="25"/>
      <color theme="1"/>
      <name val="Arial"/>
      <family val="2"/>
    </font>
    <font>
      <b/>
      <sz val="27"/>
      <color theme="1"/>
      <name val="Arial"/>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auto="1"/>
      </top>
      <bottom style="medium">
        <color indexed="64"/>
      </bottom>
      <diagonal/>
    </border>
    <border>
      <left style="thin">
        <color auto="1"/>
      </left>
      <right/>
      <top style="thin">
        <color auto="1"/>
      </top>
      <bottom/>
      <diagonal/>
    </border>
    <border>
      <left style="medium">
        <color indexed="64"/>
      </left>
      <right style="thin">
        <color auto="1"/>
      </right>
      <top/>
      <bottom style="medium">
        <color indexed="64"/>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medium">
        <color indexed="64"/>
      </right>
      <top/>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bottom style="thin">
        <color auto="1"/>
      </bottom>
      <diagonal/>
    </border>
    <border>
      <left/>
      <right style="medium">
        <color indexed="64"/>
      </right>
      <top/>
      <bottom style="thin">
        <color auto="1"/>
      </bottom>
      <diagonal/>
    </border>
    <border>
      <left/>
      <right style="medium">
        <color indexed="64"/>
      </right>
      <top style="thin">
        <color auto="1"/>
      </top>
      <bottom/>
      <diagonal/>
    </border>
    <border>
      <left/>
      <right style="thin">
        <color auto="1"/>
      </right>
      <top/>
      <bottom style="medium">
        <color indexed="64"/>
      </bottom>
      <diagonal/>
    </border>
    <border>
      <left/>
      <right/>
      <top style="medium">
        <color indexed="64"/>
      </top>
      <bottom style="thin">
        <color auto="1"/>
      </bottom>
      <diagonal/>
    </border>
    <border>
      <left/>
      <right/>
      <top style="thin">
        <color auto="1"/>
      </top>
      <bottom style="thin">
        <color auto="1"/>
      </bottom>
      <diagonal/>
    </border>
    <border>
      <left/>
      <right style="thin">
        <color auto="1"/>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style="thin">
        <color auto="1"/>
      </left>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bottom style="medium">
        <color indexed="64"/>
      </bottom>
      <diagonal/>
    </border>
    <border>
      <left/>
      <right/>
      <top style="thin">
        <color auto="1"/>
      </top>
      <bottom/>
      <diagonal/>
    </border>
    <border>
      <left style="thin">
        <color auto="1"/>
      </left>
      <right style="thin">
        <color auto="1"/>
      </right>
      <top/>
      <bottom/>
      <diagonal/>
    </border>
    <border>
      <left style="medium">
        <color indexed="64"/>
      </left>
      <right style="medium">
        <color indexed="64"/>
      </right>
      <top/>
      <bottom style="thin">
        <color auto="1"/>
      </bottom>
      <diagonal/>
    </border>
    <border>
      <left/>
      <right style="thin">
        <color auto="1"/>
      </right>
      <top style="medium">
        <color indexed="64"/>
      </top>
      <bottom/>
      <diagonal/>
    </border>
    <border>
      <left style="thin">
        <color auto="1"/>
      </left>
      <right/>
      <top style="medium">
        <color indexed="64"/>
      </top>
      <bottom/>
      <diagonal/>
    </border>
    <border>
      <left/>
      <right style="thin">
        <color auto="1"/>
      </right>
      <top/>
      <bottom/>
      <diagonal/>
    </border>
    <border>
      <left style="thin">
        <color auto="1"/>
      </left>
      <right/>
      <top/>
      <bottom style="medium">
        <color indexed="64"/>
      </bottom>
      <diagonal/>
    </border>
    <border>
      <left style="medium">
        <color indexed="64"/>
      </left>
      <right style="thin">
        <color auto="1"/>
      </right>
      <top style="medium">
        <color indexed="64"/>
      </top>
      <bottom/>
      <diagonal/>
    </border>
    <border>
      <left style="thin">
        <color theme="0"/>
      </left>
      <right style="thin">
        <color theme="0"/>
      </right>
      <top style="thin">
        <color theme="0"/>
      </top>
      <bottom style="thin">
        <color theme="0"/>
      </bottom>
      <diagonal/>
    </border>
  </borders>
  <cellStyleXfs count="30">
    <xf numFmtId="165"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9" fillId="0" borderId="0"/>
    <xf numFmtId="165" fontId="1" fillId="0" borderId="0"/>
    <xf numFmtId="43" fontId="1" fillId="0" borderId="0" applyFont="0" applyFill="0" applyBorder="0" applyAlignment="0" applyProtection="0"/>
    <xf numFmtId="44" fontId="1" fillId="0" borderId="0" applyFont="0" applyFill="0" applyBorder="0" applyAlignment="0" applyProtection="0"/>
    <xf numFmtId="165" fontId="9" fillId="0" borderId="0"/>
    <xf numFmtId="165" fontId="1" fillId="0" borderId="0"/>
    <xf numFmtId="165" fontId="1" fillId="0" borderId="0"/>
    <xf numFmtId="165" fontId="1" fillId="0" borderId="0"/>
    <xf numFmtId="165" fontId="1" fillId="0" borderId="0"/>
    <xf numFmtId="165" fontId="1" fillId="0" borderId="0"/>
    <xf numFmtId="165" fontId="1" fillId="0" borderId="0"/>
    <xf numFmtId="0" fontId="1" fillId="0" borderId="0"/>
    <xf numFmtId="44" fontId="1" fillId="0" borderId="0" applyFont="0" applyFill="0" applyBorder="0" applyAlignment="0" applyProtection="0"/>
    <xf numFmtId="0" fontId="14" fillId="0" borderId="0"/>
    <xf numFmtId="43" fontId="1" fillId="0" borderId="0" applyFon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cellStyleXfs>
  <cellXfs count="555">
    <xf numFmtId="165" fontId="0" fillId="0" borderId="0" xfId="0"/>
    <xf numFmtId="165" fontId="6" fillId="0" borderId="0" xfId="0" applyFont="1" applyAlignment="1">
      <alignment vertical="center"/>
    </xf>
    <xf numFmtId="165" fontId="6" fillId="0" borderId="0" xfId="0" applyFont="1" applyBorder="1" applyAlignment="1">
      <alignment vertical="center"/>
    </xf>
    <xf numFmtId="165" fontId="2" fillId="0" borderId="0" xfId="0" applyFont="1" applyAlignment="1">
      <alignment horizontal="center" vertical="center"/>
    </xf>
    <xf numFmtId="43" fontId="10" fillId="0" borderId="39" xfId="0" applyNumberFormat="1" applyFont="1" applyFill="1" applyBorder="1" applyAlignment="1">
      <alignment vertical="center"/>
    </xf>
    <xf numFmtId="165" fontId="11" fillId="9" borderId="39" xfId="0" applyFont="1" applyFill="1" applyBorder="1" applyAlignment="1">
      <alignment horizontal="center" vertical="center" wrapText="1"/>
    </xf>
    <xf numFmtId="17" fontId="11" fillId="9" borderId="39" xfId="0" applyNumberFormat="1" applyFont="1" applyFill="1" applyBorder="1" applyAlignment="1">
      <alignment horizontal="center" vertical="center" wrapText="1"/>
    </xf>
    <xf numFmtId="165" fontId="12" fillId="0" borderId="0" xfId="0" applyFont="1" applyAlignment="1">
      <alignment vertical="center" wrapText="1"/>
    </xf>
    <xf numFmtId="165" fontId="10" fillId="0" borderId="39" xfId="0" applyFont="1" applyBorder="1" applyAlignment="1">
      <alignment vertical="center"/>
    </xf>
    <xf numFmtId="165" fontId="10" fillId="0" borderId="39" xfId="0" applyFont="1" applyBorder="1" applyAlignment="1">
      <alignment horizontal="center" vertical="center"/>
    </xf>
    <xf numFmtId="165" fontId="13" fillId="0" borderId="39" xfId="0" applyFont="1" applyBorder="1" applyAlignment="1">
      <alignment horizontal="center" vertical="center"/>
    </xf>
    <xf numFmtId="17" fontId="13" fillId="0" borderId="39" xfId="0" applyNumberFormat="1" applyFont="1" applyBorder="1" applyAlignment="1">
      <alignment horizontal="center" vertical="center"/>
    </xf>
    <xf numFmtId="165" fontId="13" fillId="0" borderId="0" xfId="0" applyFont="1" applyAlignment="1">
      <alignment horizontal="center" vertical="center"/>
    </xf>
    <xf numFmtId="165" fontId="10" fillId="0" borderId="0" xfId="0" applyFont="1" applyAlignment="1">
      <alignment vertical="center"/>
    </xf>
    <xf numFmtId="165" fontId="14" fillId="0" borderId="39" xfId="0" applyFont="1" applyFill="1" applyBorder="1" applyAlignment="1">
      <alignment vertical="center" wrapText="1"/>
    </xf>
    <xf numFmtId="165" fontId="14" fillId="0" borderId="39" xfId="0" applyFont="1" applyFill="1" applyBorder="1" applyAlignment="1">
      <alignment horizontal="center" vertical="center" wrapText="1"/>
    </xf>
    <xf numFmtId="43" fontId="15" fillId="0" borderId="39" xfId="0" applyNumberFormat="1" applyFont="1" applyBorder="1" applyAlignment="1">
      <alignment vertical="center" wrapText="1"/>
    </xf>
    <xf numFmtId="43" fontId="14" fillId="0" borderId="39" xfId="0" applyNumberFormat="1" applyFont="1" applyBorder="1" applyAlignment="1">
      <alignment vertical="center" wrapText="1"/>
    </xf>
    <xf numFmtId="43" fontId="15" fillId="0" borderId="0" xfId="0" applyNumberFormat="1" applyFont="1" applyBorder="1" applyAlignment="1">
      <alignment vertical="center" wrapText="1"/>
    </xf>
    <xf numFmtId="17" fontId="14" fillId="0" borderId="39" xfId="0" quotePrefix="1" applyNumberFormat="1" applyFont="1" applyFill="1" applyBorder="1" applyAlignment="1">
      <alignment horizontal="right" vertical="center" wrapText="1"/>
    </xf>
    <xf numFmtId="43" fontId="15" fillId="0" borderId="39" xfId="0" applyNumberFormat="1" applyFont="1" applyFill="1" applyBorder="1" applyAlignment="1">
      <alignment vertical="center" wrapText="1"/>
    </xf>
    <xf numFmtId="165" fontId="14" fillId="0" borderId="39" xfId="0" quotePrefix="1" applyFont="1" applyFill="1" applyBorder="1" applyAlignment="1">
      <alignment horizontal="right" vertical="center" wrapText="1"/>
    </xf>
    <xf numFmtId="43" fontId="10" fillId="0" borderId="39" xfId="2" applyNumberFormat="1" applyFont="1" applyBorder="1" applyAlignment="1">
      <alignment horizontal="center" vertical="center"/>
    </xf>
    <xf numFmtId="43" fontId="14" fillId="0" borderId="39" xfId="2" applyNumberFormat="1" applyFont="1" applyBorder="1" applyAlignment="1">
      <alignment horizontal="center" vertical="center"/>
    </xf>
    <xf numFmtId="43" fontId="10" fillId="0" borderId="39" xfId="2" applyNumberFormat="1" applyFont="1" applyFill="1" applyBorder="1" applyAlignment="1">
      <alignment horizontal="center" vertical="center"/>
    </xf>
    <xf numFmtId="17" fontId="13" fillId="0" borderId="39" xfId="0" applyNumberFormat="1" applyFont="1" applyFill="1" applyBorder="1" applyAlignment="1">
      <alignment horizontal="center" vertical="center"/>
    </xf>
    <xf numFmtId="165" fontId="13" fillId="0" borderId="39" xfId="0" applyFont="1" applyBorder="1" applyAlignment="1">
      <alignment vertical="center"/>
    </xf>
    <xf numFmtId="9" fontId="13" fillId="0" borderId="39" xfId="3" applyFont="1" applyBorder="1" applyAlignment="1">
      <alignment horizontal="center" vertical="center"/>
    </xf>
    <xf numFmtId="9" fontId="13" fillId="0" borderId="39" xfId="3" applyFont="1" applyFill="1" applyBorder="1" applyAlignment="1">
      <alignment horizontal="center" vertical="center"/>
    </xf>
    <xf numFmtId="9" fontId="13" fillId="0" borderId="0" xfId="3" applyFont="1" applyAlignment="1">
      <alignment horizontal="center" vertical="center"/>
    </xf>
    <xf numFmtId="165" fontId="13" fillId="0" borderId="0" xfId="0" applyFont="1" applyAlignment="1">
      <alignment vertical="center"/>
    </xf>
    <xf numFmtId="44" fontId="10" fillId="0" borderId="39" xfId="2" applyFont="1" applyBorder="1" applyAlignment="1">
      <alignment horizontal="center" vertical="center"/>
    </xf>
    <xf numFmtId="44" fontId="14" fillId="0" borderId="39" xfId="2" applyFont="1" applyBorder="1" applyAlignment="1">
      <alignment horizontal="center" vertical="center"/>
    </xf>
    <xf numFmtId="44" fontId="10" fillId="0" borderId="39" xfId="0" applyNumberFormat="1" applyFont="1" applyFill="1" applyBorder="1" applyAlignment="1">
      <alignment vertical="center"/>
    </xf>
    <xf numFmtId="44" fontId="10" fillId="0" borderId="0" xfId="2" applyFont="1" applyAlignment="1">
      <alignment horizontal="center" vertical="center"/>
    </xf>
    <xf numFmtId="44" fontId="10" fillId="0" borderId="39" xfId="2" applyFont="1" applyFill="1" applyBorder="1" applyAlignment="1">
      <alignment horizontal="center" vertical="center"/>
    </xf>
    <xf numFmtId="165" fontId="16" fillId="0" borderId="39" xfId="0" applyFont="1" applyFill="1" applyBorder="1" applyAlignment="1">
      <alignment vertical="center" wrapText="1"/>
    </xf>
    <xf numFmtId="9" fontId="13" fillId="0" borderId="39" xfId="3" applyNumberFormat="1" applyFont="1" applyFill="1" applyBorder="1" applyAlignment="1">
      <alignment horizontal="center" vertical="center"/>
    </xf>
    <xf numFmtId="9" fontId="13" fillId="0" borderId="39" xfId="3" applyNumberFormat="1" applyFont="1" applyBorder="1" applyAlignment="1">
      <alignment horizontal="center" vertical="center"/>
    </xf>
    <xf numFmtId="165" fontId="12" fillId="0" borderId="0" xfId="0" applyFont="1" applyAlignment="1">
      <alignment vertical="center"/>
    </xf>
    <xf numFmtId="165" fontId="12" fillId="0" borderId="0" xfId="0" applyFont="1" applyAlignment="1">
      <alignment horizontal="center" vertical="center"/>
    </xf>
    <xf numFmtId="165" fontId="10" fillId="0" borderId="0" xfId="0" applyFont="1" applyAlignment="1">
      <alignment horizontal="center" vertical="center"/>
    </xf>
    <xf numFmtId="165" fontId="10" fillId="0" borderId="0" xfId="0" applyFont="1" applyFill="1" applyAlignment="1">
      <alignment horizontal="center" vertical="center"/>
    </xf>
    <xf numFmtId="165" fontId="17" fillId="9" borderId="0" xfId="0" applyFont="1" applyFill="1" applyAlignment="1">
      <alignment vertical="center"/>
    </xf>
    <xf numFmtId="165" fontId="17" fillId="4" borderId="0" xfId="0" applyFont="1" applyFill="1" applyAlignment="1">
      <alignment vertical="center"/>
    </xf>
    <xf numFmtId="165" fontId="17" fillId="10" borderId="0" xfId="0" applyFont="1" applyFill="1" applyAlignment="1">
      <alignment horizontal="center" vertical="center"/>
    </xf>
    <xf numFmtId="165" fontId="18" fillId="0" borderId="0" xfId="0" applyFont="1" applyFill="1" applyAlignment="1">
      <alignment vertical="center" wrapText="1"/>
    </xf>
    <xf numFmtId="165" fontId="18" fillId="0" borderId="0" xfId="0" applyFont="1" applyFill="1" applyAlignment="1">
      <alignment horizontal="center" vertical="center" wrapText="1"/>
    </xf>
    <xf numFmtId="43" fontId="10" fillId="0" borderId="0" xfId="2" applyNumberFormat="1" applyFont="1" applyAlignment="1">
      <alignment horizontal="center" vertical="center"/>
    </xf>
    <xf numFmtId="43" fontId="14" fillId="0" borderId="0" xfId="2" applyNumberFormat="1" applyFont="1" applyAlignment="1">
      <alignment horizontal="center" vertical="center"/>
    </xf>
    <xf numFmtId="43" fontId="10" fillId="0" borderId="0" xfId="0" applyNumberFormat="1" applyFont="1" applyFill="1" applyAlignment="1">
      <alignment vertical="center"/>
    </xf>
    <xf numFmtId="17" fontId="18" fillId="0" borderId="0" xfId="0" quotePrefix="1" applyNumberFormat="1" applyFont="1" applyFill="1" applyAlignment="1">
      <alignment horizontal="right" vertical="center" wrapText="1"/>
    </xf>
    <xf numFmtId="43" fontId="14" fillId="0" borderId="0" xfId="0" applyNumberFormat="1" applyFont="1" applyBorder="1" applyAlignment="1">
      <alignment vertical="center" wrapText="1"/>
    </xf>
    <xf numFmtId="43" fontId="10" fillId="0" borderId="0" xfId="2" applyNumberFormat="1" applyFont="1" applyFill="1" applyAlignment="1">
      <alignment horizontal="center" vertical="center"/>
    </xf>
    <xf numFmtId="165" fontId="18" fillId="0" borderId="0" xfId="0" quotePrefix="1" applyFont="1" applyFill="1" applyAlignment="1">
      <alignment horizontal="right" vertical="center" wrapText="1"/>
    </xf>
    <xf numFmtId="165" fontId="19" fillId="0" borderId="0" xfId="0" applyFont="1" applyAlignment="1">
      <alignment vertical="center"/>
    </xf>
    <xf numFmtId="165" fontId="19" fillId="0" borderId="0" xfId="0" applyFont="1" applyAlignment="1">
      <alignment horizontal="center" vertical="center"/>
    </xf>
    <xf numFmtId="9" fontId="13" fillId="11" borderId="0" xfId="3" applyFont="1" applyFill="1" applyAlignment="1">
      <alignment horizontal="center" vertical="center"/>
    </xf>
    <xf numFmtId="17" fontId="13" fillId="0" borderId="0" xfId="0" applyNumberFormat="1" applyFont="1" applyAlignment="1">
      <alignment horizontal="center" vertical="center"/>
    </xf>
    <xf numFmtId="165" fontId="12" fillId="9" borderId="0" xfId="0" applyFont="1" applyFill="1" applyAlignment="1">
      <alignment vertical="center"/>
    </xf>
    <xf numFmtId="165" fontId="20" fillId="10" borderId="0" xfId="0" applyFont="1" applyFill="1" applyAlignment="1">
      <alignment horizontal="left" vertical="center"/>
    </xf>
    <xf numFmtId="165" fontId="3" fillId="0" borderId="0" xfId="0" applyFont="1" applyFill="1" applyAlignment="1">
      <alignment vertical="center"/>
    </xf>
    <xf numFmtId="165" fontId="3" fillId="0" borderId="0" xfId="0" applyFont="1" applyFill="1" applyAlignment="1">
      <alignment horizontal="center" vertical="center"/>
    </xf>
    <xf numFmtId="9" fontId="13" fillId="0" borderId="0" xfId="0" applyNumberFormat="1" applyFont="1" applyAlignment="1">
      <alignment horizontal="center" vertical="center"/>
    </xf>
    <xf numFmtId="165" fontId="14" fillId="0" borderId="0" xfId="0" applyFont="1" applyAlignment="1">
      <alignment horizontal="center" vertical="center"/>
    </xf>
    <xf numFmtId="44" fontId="14" fillId="0" borderId="0" xfId="2" applyFont="1" applyAlignment="1">
      <alignment horizontal="center" vertical="center"/>
    </xf>
    <xf numFmtId="165" fontId="18" fillId="0" borderId="0" xfId="0" applyFont="1" applyFill="1" applyAlignment="1">
      <alignment vertical="center"/>
    </xf>
    <xf numFmtId="165" fontId="18" fillId="0" borderId="0" xfId="0" applyFont="1" applyFill="1" applyAlignment="1">
      <alignment horizontal="center" vertical="center"/>
    </xf>
    <xf numFmtId="165" fontId="10" fillId="0" borderId="0" xfId="0" applyFont="1" applyBorder="1" applyAlignment="1">
      <alignment horizontal="center" vertical="center"/>
    </xf>
    <xf numFmtId="9" fontId="8" fillId="0" borderId="0" xfId="0" applyNumberFormat="1" applyFont="1" applyAlignment="1">
      <alignment horizontal="center" vertical="center"/>
    </xf>
    <xf numFmtId="9" fontId="13" fillId="0" borderId="0" xfId="3" applyFont="1" applyBorder="1" applyAlignment="1">
      <alignment horizontal="center" vertical="center"/>
    </xf>
    <xf numFmtId="165" fontId="15" fillId="0" borderId="0" xfId="0" applyFont="1" applyBorder="1" applyAlignment="1">
      <alignment vertical="center" wrapText="1"/>
    </xf>
    <xf numFmtId="44" fontId="10" fillId="0" borderId="0" xfId="2" applyFont="1" applyBorder="1" applyAlignment="1">
      <alignment horizontal="center" vertical="center"/>
    </xf>
    <xf numFmtId="44" fontId="14" fillId="0" borderId="0" xfId="2" applyFont="1" applyBorder="1" applyAlignment="1">
      <alignment horizontal="center" vertical="center"/>
    </xf>
    <xf numFmtId="165" fontId="6" fillId="0" borderId="0" xfId="0" applyNumberFormat="1" applyFont="1" applyBorder="1" applyAlignment="1">
      <alignment vertical="center"/>
    </xf>
    <xf numFmtId="165" fontId="2" fillId="0" borderId="0" xfId="0" applyFont="1" applyFill="1" applyBorder="1" applyAlignment="1">
      <alignment horizontal="center" vertical="center"/>
    </xf>
    <xf numFmtId="165" fontId="6" fillId="0" borderId="0" xfId="0" applyFont="1" applyFill="1" applyBorder="1" applyAlignment="1">
      <alignment vertical="center"/>
    </xf>
    <xf numFmtId="165" fontId="5" fillId="0" borderId="0" xfId="0" applyNumberFormat="1" applyFont="1" applyFill="1" applyBorder="1" applyAlignment="1">
      <alignment horizontal="justify" vertical="center" wrapText="1"/>
    </xf>
    <xf numFmtId="165" fontId="6" fillId="0" borderId="0" xfId="0" applyFont="1" applyFill="1" applyAlignment="1">
      <alignment vertical="center"/>
    </xf>
    <xf numFmtId="165" fontId="6" fillId="0" borderId="26" xfId="0" applyFont="1" applyBorder="1" applyAlignment="1">
      <alignment vertical="center"/>
    </xf>
    <xf numFmtId="165" fontId="2" fillId="0" borderId="26" xfId="0" applyFont="1" applyBorder="1" applyAlignment="1">
      <alignment horizontal="center" vertical="center"/>
    </xf>
    <xf numFmtId="165" fontId="6" fillId="0" borderId="43" xfId="0" applyNumberFormat="1" applyFont="1" applyFill="1" applyBorder="1" applyAlignment="1">
      <alignment vertical="center"/>
    </xf>
    <xf numFmtId="165" fontId="2" fillId="0" borderId="43" xfId="0" applyFont="1" applyFill="1" applyBorder="1" applyAlignment="1">
      <alignment horizontal="center" vertical="center"/>
    </xf>
    <xf numFmtId="165" fontId="6" fillId="0" borderId="43" xfId="0" applyFont="1" applyFill="1" applyBorder="1" applyAlignment="1">
      <alignment vertical="center"/>
    </xf>
    <xf numFmtId="165" fontId="22" fillId="0" borderId="43" xfId="0" applyNumberFormat="1" applyFont="1" applyFill="1" applyBorder="1" applyAlignment="1">
      <alignment horizontal="center" vertical="center" wrapText="1"/>
    </xf>
    <xf numFmtId="165" fontId="27" fillId="0" borderId="43" xfId="0" applyNumberFormat="1" applyFont="1" applyFill="1" applyBorder="1" applyAlignment="1">
      <alignment horizontal="justify" vertical="center" wrapText="1"/>
    </xf>
    <xf numFmtId="165" fontId="6" fillId="0" borderId="27" xfId="0" applyFont="1" applyFill="1" applyBorder="1" applyAlignment="1">
      <alignment vertical="center"/>
    </xf>
    <xf numFmtId="165" fontId="27" fillId="0" borderId="28" xfId="0" applyNumberFormat="1" applyFont="1" applyFill="1" applyBorder="1" applyAlignment="1">
      <alignment horizontal="justify" vertical="center" wrapText="1"/>
    </xf>
    <xf numFmtId="165" fontId="6" fillId="0" borderId="26" xfId="0" applyNumberFormat="1" applyFont="1" applyBorder="1" applyAlignment="1">
      <alignment vertical="center"/>
    </xf>
    <xf numFmtId="165" fontId="4" fillId="0" borderId="0" xfId="0" applyFont="1" applyFill="1" applyBorder="1" applyAlignment="1">
      <alignment horizontal="justify" vertical="center" wrapText="1"/>
    </xf>
    <xf numFmtId="165" fontId="27" fillId="0" borderId="0" xfId="0" applyNumberFormat="1" applyFont="1" applyFill="1" applyBorder="1" applyAlignment="1">
      <alignment horizontal="justify" vertical="center" wrapText="1"/>
    </xf>
    <xf numFmtId="165" fontId="22" fillId="0" borderId="0" xfId="0" applyNumberFormat="1" applyFont="1" applyFill="1" applyBorder="1" applyAlignment="1">
      <alignment horizontal="center" vertical="center" wrapText="1"/>
    </xf>
    <xf numFmtId="165" fontId="6" fillId="0" borderId="0" xfId="0" applyNumberFormat="1" applyFont="1" applyAlignment="1">
      <alignment vertical="center"/>
    </xf>
    <xf numFmtId="165" fontId="6" fillId="0" borderId="0" xfId="0" applyNumberFormat="1" applyFont="1" applyFill="1" applyAlignment="1">
      <alignment vertical="center"/>
    </xf>
    <xf numFmtId="165" fontId="6" fillId="0" borderId="0" xfId="0" applyNumberFormat="1" applyFont="1" applyFill="1" applyBorder="1" applyAlignment="1">
      <alignment vertical="center"/>
    </xf>
    <xf numFmtId="0" fontId="2" fillId="0" borderId="0" xfId="0" applyNumberFormat="1" applyFont="1" applyAlignment="1">
      <alignment vertical="center"/>
    </xf>
    <xf numFmtId="0" fontId="25" fillId="0" borderId="43" xfId="0" applyNumberFormat="1" applyFont="1" applyFill="1" applyBorder="1" applyAlignment="1">
      <alignment horizontal="center" vertical="center" wrapText="1"/>
    </xf>
    <xf numFmtId="0" fontId="25" fillId="0" borderId="0" xfId="0" applyNumberFormat="1" applyFont="1" applyFill="1" applyBorder="1" applyAlignment="1">
      <alignment horizontal="center" vertical="center" wrapText="1"/>
    </xf>
    <xf numFmtId="0" fontId="23" fillId="0" borderId="43" xfId="0" applyNumberFormat="1" applyFont="1" applyFill="1" applyBorder="1" applyAlignment="1">
      <alignment horizontal="justify" vertical="center" wrapText="1"/>
    </xf>
    <xf numFmtId="0" fontId="23" fillId="0" borderId="0" xfId="0" applyNumberFormat="1" applyFont="1" applyFill="1" applyBorder="1" applyAlignment="1">
      <alignment horizontal="justify" vertical="center" wrapText="1"/>
    </xf>
    <xf numFmtId="0" fontId="6" fillId="0" borderId="0" xfId="0" applyNumberFormat="1" applyFont="1" applyAlignment="1">
      <alignment vertical="center"/>
    </xf>
    <xf numFmtId="0" fontId="6" fillId="0" borderId="0" xfId="0" applyNumberFormat="1" applyFont="1" applyFill="1" applyAlignment="1">
      <alignment vertical="center"/>
    </xf>
    <xf numFmtId="165" fontId="6" fillId="0" borderId="26" xfId="0" applyNumberFormat="1" applyFont="1" applyFill="1" applyBorder="1" applyAlignment="1">
      <alignment vertical="center"/>
    </xf>
    <xf numFmtId="0" fontId="6" fillId="0" borderId="43" xfId="0" applyNumberFormat="1" applyFont="1" applyFill="1" applyBorder="1" applyAlignment="1">
      <alignment horizontal="center" vertical="center" wrapText="1"/>
    </xf>
    <xf numFmtId="165" fontId="28" fillId="0" borderId="0" xfId="0" applyNumberFormat="1" applyFont="1" applyBorder="1" applyAlignment="1">
      <alignment horizontal="center" vertical="center"/>
    </xf>
    <xf numFmtId="0" fontId="26" fillId="0" borderId="0" xfId="0" applyNumberFormat="1" applyFont="1" applyFill="1" applyBorder="1" applyAlignment="1">
      <alignment horizontal="center" vertical="center"/>
    </xf>
    <xf numFmtId="0" fontId="26" fillId="0" borderId="43"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9" fontId="7" fillId="0" borderId="43" xfId="3" applyFont="1" applyFill="1" applyBorder="1" applyAlignment="1">
      <alignment horizontal="center" vertical="center"/>
    </xf>
    <xf numFmtId="9" fontId="7" fillId="0" borderId="0" xfId="3" applyFont="1" applyFill="1" applyBorder="1" applyAlignment="1">
      <alignment horizontal="center" vertical="center"/>
    </xf>
    <xf numFmtId="0" fontId="26" fillId="0" borderId="0" xfId="2" applyNumberFormat="1" applyFont="1" applyFill="1" applyBorder="1" applyAlignment="1">
      <alignment vertical="center"/>
    </xf>
    <xf numFmtId="165" fontId="24" fillId="0" borderId="0" xfId="0" applyNumberFormat="1" applyFont="1" applyFill="1" applyBorder="1" applyAlignment="1">
      <alignment horizontal="center" vertical="center" wrapText="1"/>
    </xf>
    <xf numFmtId="165" fontId="21" fillId="0" borderId="0" xfId="0" applyNumberFormat="1" applyFont="1" applyFill="1" applyBorder="1" applyAlignment="1">
      <alignment horizontal="justify" vertical="center"/>
    </xf>
    <xf numFmtId="165" fontId="26" fillId="0" borderId="19" xfId="2" applyNumberFormat="1" applyFont="1" applyFill="1" applyBorder="1" applyAlignment="1">
      <alignment vertical="center"/>
    </xf>
    <xf numFmtId="165" fontId="26" fillId="0" borderId="19" xfId="2" applyNumberFormat="1" applyFont="1" applyFill="1" applyBorder="1" applyAlignment="1">
      <alignment vertical="center" wrapText="1"/>
    </xf>
    <xf numFmtId="165" fontId="26" fillId="0" borderId="0" xfId="2" applyNumberFormat="1" applyFont="1" applyFill="1" applyBorder="1" applyAlignment="1">
      <alignment vertical="center" wrapText="1"/>
    </xf>
    <xf numFmtId="165" fontId="26" fillId="0" borderId="0" xfId="2" applyNumberFormat="1" applyFont="1" applyFill="1" applyBorder="1" applyAlignment="1">
      <alignment horizontal="center" vertical="center"/>
    </xf>
    <xf numFmtId="165" fontId="26" fillId="0" borderId="0" xfId="2" applyNumberFormat="1" applyFont="1" applyFill="1" applyBorder="1" applyAlignment="1">
      <alignment horizontal="center" vertical="center" wrapText="1"/>
    </xf>
    <xf numFmtId="165" fontId="6" fillId="0" borderId="0" xfId="0" applyFont="1" applyBorder="1" applyAlignment="1">
      <alignment vertical="center" wrapText="1"/>
    </xf>
    <xf numFmtId="165" fontId="6" fillId="0" borderId="0" xfId="0" applyFont="1" applyBorder="1" applyAlignment="1">
      <alignment horizontal="justify" vertical="center"/>
    </xf>
    <xf numFmtId="165" fontId="6" fillId="0" borderId="26" xfId="0" applyNumberFormat="1" applyFont="1" applyBorder="1" applyAlignment="1">
      <alignment vertical="center" wrapText="1"/>
    </xf>
    <xf numFmtId="165" fontId="6" fillId="0" borderId="0" xfId="0" applyNumberFormat="1" applyFont="1" applyBorder="1" applyAlignment="1">
      <alignment vertical="center" wrapText="1"/>
    </xf>
    <xf numFmtId="165" fontId="30" fillId="12" borderId="0" xfId="0" applyNumberFormat="1" applyFont="1" applyFill="1" applyAlignment="1">
      <alignment vertical="center"/>
    </xf>
    <xf numFmtId="165" fontId="30" fillId="12" borderId="0" xfId="0" applyNumberFormat="1" applyFont="1" applyFill="1" applyBorder="1" applyAlignment="1">
      <alignment vertical="center"/>
    </xf>
    <xf numFmtId="0" fontId="31" fillId="12" borderId="0" xfId="0" applyNumberFormat="1" applyFont="1" applyFill="1" applyBorder="1" applyAlignment="1">
      <alignment horizontal="center" vertical="center"/>
    </xf>
    <xf numFmtId="0" fontId="32" fillId="12" borderId="0" xfId="0" applyNumberFormat="1" applyFont="1" applyFill="1" applyBorder="1" applyAlignment="1">
      <alignment horizontal="center" vertical="center"/>
    </xf>
    <xf numFmtId="0" fontId="32" fillId="12" borderId="0" xfId="0" applyNumberFormat="1" applyFont="1" applyFill="1" applyAlignment="1">
      <alignment vertical="center"/>
    </xf>
    <xf numFmtId="0" fontId="33" fillId="12" borderId="0" xfId="0" applyNumberFormat="1" applyFont="1" applyFill="1" applyBorder="1" applyAlignment="1">
      <alignment horizontal="center" vertical="center" wrapText="1"/>
    </xf>
    <xf numFmtId="0" fontId="32" fillId="12" borderId="0" xfId="0" applyNumberFormat="1" applyFont="1" applyFill="1" applyBorder="1" applyAlignment="1">
      <alignment horizontal="center" vertical="center" wrapText="1"/>
    </xf>
    <xf numFmtId="0" fontId="34" fillId="12" borderId="0" xfId="0" applyNumberFormat="1" applyFont="1" applyFill="1" applyBorder="1" applyAlignment="1">
      <alignment horizontal="justify" vertical="center" wrapText="1"/>
    </xf>
    <xf numFmtId="0" fontId="30" fillId="12" borderId="0" xfId="0" applyNumberFormat="1" applyFont="1" applyFill="1" applyBorder="1" applyAlignment="1">
      <alignment horizontal="justify" vertical="center" wrapText="1"/>
    </xf>
    <xf numFmtId="0" fontId="30" fillId="12" borderId="0" xfId="0" applyNumberFormat="1" applyFont="1" applyFill="1" applyAlignment="1">
      <alignment vertical="center"/>
    </xf>
    <xf numFmtId="0" fontId="30" fillId="12" borderId="0" xfId="0" applyNumberFormat="1" applyFont="1" applyFill="1" applyBorder="1" applyAlignment="1">
      <alignment horizontal="center" vertical="center" wrapText="1"/>
    </xf>
    <xf numFmtId="0" fontId="30" fillId="12" borderId="0" xfId="0" applyNumberFormat="1" applyFont="1" applyFill="1" applyAlignment="1">
      <alignment horizontal="justify" vertical="center" wrapText="1"/>
    </xf>
    <xf numFmtId="165" fontId="32" fillId="12" borderId="0" xfId="0" applyFont="1" applyFill="1" applyBorder="1" applyAlignment="1">
      <alignment horizontal="center" vertical="center"/>
    </xf>
    <xf numFmtId="165" fontId="30" fillId="12" borderId="0" xfId="0" applyFont="1" applyFill="1" applyBorder="1" applyAlignment="1">
      <alignment vertical="center"/>
    </xf>
    <xf numFmtId="9" fontId="35" fillId="12" borderId="0" xfId="3" applyFont="1" applyFill="1" applyBorder="1" applyAlignment="1">
      <alignment horizontal="center" vertical="center"/>
    </xf>
    <xf numFmtId="165" fontId="30" fillId="12" borderId="0" xfId="0" applyFont="1" applyFill="1" applyAlignment="1">
      <alignment vertical="center"/>
    </xf>
    <xf numFmtId="165" fontId="36" fillId="12" borderId="0" xfId="0" applyNumberFormat="1" applyFont="1" applyFill="1" applyBorder="1" applyAlignment="1">
      <alignment horizontal="center" vertical="center" wrapText="1"/>
    </xf>
    <xf numFmtId="165" fontId="32" fillId="12" borderId="0" xfId="0" applyNumberFormat="1" applyFont="1" applyFill="1" applyBorder="1" applyAlignment="1">
      <alignment horizontal="center" vertical="center" wrapText="1"/>
    </xf>
    <xf numFmtId="165" fontId="32" fillId="12" borderId="0" xfId="0" applyFont="1" applyFill="1" applyAlignment="1">
      <alignment horizontal="center" vertical="center"/>
    </xf>
    <xf numFmtId="165" fontId="37" fillId="12" borderId="0" xfId="0" applyNumberFormat="1" applyFont="1" applyFill="1" applyBorder="1" applyAlignment="1">
      <alignment horizontal="justify" vertical="center" wrapText="1"/>
    </xf>
    <xf numFmtId="165" fontId="38" fillId="12" borderId="0" xfId="0" applyNumberFormat="1" applyFont="1" applyFill="1" applyBorder="1" applyAlignment="1">
      <alignment horizontal="justify" vertical="center" wrapText="1"/>
    </xf>
    <xf numFmtId="3" fontId="30" fillId="12" borderId="0" xfId="0" applyNumberFormat="1" applyFont="1" applyFill="1" applyAlignment="1">
      <alignment vertical="center"/>
    </xf>
    <xf numFmtId="165" fontId="39" fillId="12" borderId="0" xfId="0" applyNumberFormat="1" applyFont="1" applyFill="1" applyAlignment="1">
      <alignment vertical="center"/>
    </xf>
    <xf numFmtId="165" fontId="38" fillId="12" borderId="0" xfId="0" applyNumberFormat="1" applyFont="1" applyFill="1" applyBorder="1" applyAlignment="1">
      <alignment horizontal="center" vertical="center" wrapText="1"/>
    </xf>
    <xf numFmtId="165" fontId="31" fillId="12" borderId="75" xfId="2" applyNumberFormat="1" applyFont="1" applyFill="1" applyBorder="1" applyAlignment="1">
      <alignment horizontal="center" vertical="center" wrapText="1"/>
    </xf>
    <xf numFmtId="165" fontId="37" fillId="12" borderId="75" xfId="0" applyNumberFormat="1" applyFont="1" applyFill="1" applyBorder="1" applyAlignment="1">
      <alignment horizontal="justify" vertical="center" wrapText="1"/>
    </xf>
    <xf numFmtId="165" fontId="30" fillId="12" borderId="75" xfId="0" applyFont="1" applyFill="1" applyBorder="1" applyAlignment="1">
      <alignment horizontal="justify" vertical="center"/>
    </xf>
    <xf numFmtId="165" fontId="32" fillId="12" borderId="75" xfId="0" applyFont="1" applyFill="1" applyBorder="1" applyAlignment="1">
      <alignment horizontal="center" vertical="center" wrapText="1"/>
    </xf>
    <xf numFmtId="165" fontId="30" fillId="12" borderId="75" xfId="0" applyFont="1" applyFill="1" applyBorder="1" applyAlignment="1">
      <alignment horizontal="justify" vertical="center" wrapText="1"/>
    </xf>
    <xf numFmtId="165" fontId="30" fillId="12" borderId="75" xfId="0" applyFont="1" applyFill="1" applyBorder="1" applyAlignment="1">
      <alignment vertical="center"/>
    </xf>
    <xf numFmtId="166" fontId="30" fillId="12" borderId="75" xfId="3" applyNumberFormat="1" applyFont="1" applyFill="1" applyBorder="1" applyAlignment="1">
      <alignment vertical="center"/>
    </xf>
    <xf numFmtId="165" fontId="40" fillId="12" borderId="75" xfId="0" applyFont="1" applyFill="1" applyBorder="1" applyAlignment="1">
      <alignment horizontal="justify" vertical="center" wrapText="1"/>
    </xf>
    <xf numFmtId="44" fontId="40" fillId="12" borderId="75" xfId="2" applyFont="1" applyFill="1" applyBorder="1" applyAlignment="1">
      <alignment horizontal="right" vertical="center"/>
    </xf>
    <xf numFmtId="4" fontId="41" fillId="12" borderId="75" xfId="0" applyNumberFormat="1" applyFont="1" applyFill="1" applyBorder="1"/>
    <xf numFmtId="167" fontId="42" fillId="12" borderId="75" xfId="2" applyNumberFormat="1" applyFont="1" applyFill="1" applyBorder="1" applyAlignment="1">
      <alignment horizontal="center" vertical="center"/>
    </xf>
    <xf numFmtId="165" fontId="42" fillId="12" borderId="75" xfId="3" applyNumberFormat="1" applyFont="1" applyFill="1" applyBorder="1" applyAlignment="1">
      <alignment horizontal="center" vertical="center"/>
    </xf>
    <xf numFmtId="9" fontId="42" fillId="12" borderId="75" xfId="3" applyFont="1" applyFill="1" applyBorder="1" applyAlignment="1">
      <alignment horizontal="center" vertical="center"/>
    </xf>
    <xf numFmtId="4" fontId="30" fillId="12" borderId="75" xfId="0" applyNumberFormat="1" applyFont="1" applyFill="1" applyBorder="1" applyAlignment="1">
      <alignment vertical="center"/>
    </xf>
    <xf numFmtId="44" fontId="30" fillId="12" borderId="75" xfId="2" applyFont="1" applyFill="1" applyBorder="1" applyAlignment="1">
      <alignment vertical="center"/>
    </xf>
    <xf numFmtId="0" fontId="43" fillId="2" borderId="16" xfId="0" applyNumberFormat="1" applyFont="1" applyFill="1" applyBorder="1" applyAlignment="1">
      <alignment horizontal="center" vertical="center"/>
    </xf>
    <xf numFmtId="0" fontId="43" fillId="2" borderId="16" xfId="0" quotePrefix="1" applyNumberFormat="1" applyFont="1" applyFill="1" applyBorder="1" applyAlignment="1">
      <alignment horizontal="center" vertical="center" wrapText="1"/>
    </xf>
    <xf numFmtId="0" fontId="43" fillId="2" borderId="16" xfId="0" applyNumberFormat="1" applyFont="1" applyFill="1" applyBorder="1" applyAlignment="1">
      <alignment horizontal="center" vertical="center" wrapText="1"/>
    </xf>
    <xf numFmtId="17" fontId="43" fillId="2" borderId="16" xfId="0" quotePrefix="1" applyNumberFormat="1" applyFont="1" applyFill="1" applyBorder="1" applyAlignment="1">
      <alignment horizontal="center" vertical="center" wrapText="1"/>
    </xf>
    <xf numFmtId="1" fontId="43" fillId="5" borderId="60" xfId="0" applyNumberFormat="1" applyFont="1" applyFill="1" applyBorder="1" applyAlignment="1">
      <alignment horizontal="center" vertical="center"/>
    </xf>
    <xf numFmtId="1" fontId="43" fillId="5" borderId="40" xfId="0" applyNumberFormat="1" applyFont="1" applyFill="1" applyBorder="1" applyAlignment="1">
      <alignment horizontal="center" vertical="center"/>
    </xf>
    <xf numFmtId="1" fontId="43" fillId="5" borderId="35" xfId="0" applyNumberFormat="1" applyFont="1" applyFill="1" applyBorder="1" applyAlignment="1">
      <alignment horizontal="center" vertical="center"/>
    </xf>
    <xf numFmtId="1" fontId="43" fillId="5" borderId="13" xfId="0" applyNumberFormat="1" applyFont="1" applyFill="1" applyBorder="1" applyAlignment="1">
      <alignment horizontal="center" vertical="center"/>
    </xf>
    <xf numFmtId="1" fontId="43" fillId="5" borderId="11" xfId="0" applyNumberFormat="1" applyFont="1" applyFill="1" applyBorder="1" applyAlignment="1">
      <alignment horizontal="center" vertical="center"/>
    </xf>
    <xf numFmtId="1" fontId="43" fillId="5" borderId="12" xfId="0" applyNumberFormat="1" applyFont="1" applyFill="1" applyBorder="1" applyAlignment="1">
      <alignment horizontal="center" vertical="center"/>
    </xf>
    <xf numFmtId="1" fontId="43" fillId="5" borderId="6" xfId="0" applyNumberFormat="1" applyFont="1" applyFill="1" applyBorder="1" applyAlignment="1">
      <alignment horizontal="center" vertical="center"/>
    </xf>
    <xf numFmtId="1" fontId="43" fillId="5" borderId="31" xfId="0" applyNumberFormat="1" applyFont="1" applyFill="1" applyBorder="1" applyAlignment="1">
      <alignment horizontal="center" vertical="center"/>
    </xf>
    <xf numFmtId="1" fontId="43" fillId="5" borderId="1" xfId="0" applyNumberFormat="1" applyFont="1" applyFill="1" applyBorder="1" applyAlignment="1">
      <alignment horizontal="center" vertical="center"/>
    </xf>
    <xf numFmtId="1" fontId="43" fillId="5" borderId="3" xfId="0" applyNumberFormat="1" applyFont="1" applyFill="1" applyBorder="1" applyAlignment="1">
      <alignment horizontal="center" vertical="center"/>
    </xf>
    <xf numFmtId="2" fontId="43" fillId="5" borderId="1" xfId="0" applyNumberFormat="1" applyFont="1" applyFill="1" applyBorder="1" applyAlignment="1">
      <alignment horizontal="center" vertical="center"/>
    </xf>
    <xf numFmtId="3" fontId="43" fillId="5" borderId="1" xfId="0" applyNumberFormat="1" applyFont="1" applyFill="1" applyBorder="1" applyAlignment="1">
      <alignment horizontal="center" vertical="center"/>
    </xf>
    <xf numFmtId="2" fontId="43" fillId="5" borderId="11" xfId="0" applyNumberFormat="1" applyFont="1" applyFill="1" applyBorder="1" applyAlignment="1">
      <alignment horizontal="center" vertical="center"/>
    </xf>
    <xf numFmtId="3" fontId="43" fillId="5" borderId="1" xfId="1" applyNumberFormat="1" applyFont="1" applyFill="1" applyBorder="1" applyAlignment="1">
      <alignment horizontal="center" vertical="center"/>
    </xf>
    <xf numFmtId="3" fontId="43" fillId="5" borderId="3" xfId="1" applyNumberFormat="1" applyFont="1" applyFill="1" applyBorder="1" applyAlignment="1">
      <alignment horizontal="center" vertical="center"/>
    </xf>
    <xf numFmtId="4" fontId="43" fillId="5" borderId="11" xfId="1" applyNumberFormat="1" applyFont="1" applyFill="1" applyBorder="1" applyAlignment="1">
      <alignment horizontal="center" vertical="center"/>
    </xf>
    <xf numFmtId="3" fontId="43" fillId="5" borderId="11" xfId="1" applyNumberFormat="1" applyFont="1" applyFill="1" applyBorder="1" applyAlignment="1">
      <alignment horizontal="center" vertical="center"/>
    </xf>
    <xf numFmtId="3" fontId="43" fillId="5" borderId="12" xfId="1" applyNumberFormat="1" applyFont="1" applyFill="1" applyBorder="1" applyAlignment="1">
      <alignment horizontal="center" vertical="center"/>
    </xf>
    <xf numFmtId="3" fontId="43" fillId="5" borderId="6" xfId="1" applyNumberFormat="1" applyFont="1" applyFill="1" applyBorder="1" applyAlignment="1">
      <alignment horizontal="center" vertical="center"/>
    </xf>
    <xf numFmtId="3" fontId="43" fillId="5" borderId="31" xfId="1" applyNumberFormat="1" applyFont="1" applyFill="1" applyBorder="1" applyAlignment="1">
      <alignment horizontal="center" vertical="center"/>
    </xf>
    <xf numFmtId="9" fontId="43" fillId="5" borderId="1" xfId="3" applyFont="1" applyFill="1" applyBorder="1" applyAlignment="1">
      <alignment horizontal="center" vertical="center"/>
    </xf>
    <xf numFmtId="10" fontId="43" fillId="5" borderId="1" xfId="3" applyNumberFormat="1" applyFont="1" applyFill="1" applyBorder="1" applyAlignment="1">
      <alignment horizontal="center" vertical="center"/>
    </xf>
    <xf numFmtId="9" fontId="43" fillId="5" borderId="3" xfId="3" applyFont="1" applyFill="1" applyBorder="1" applyAlignment="1">
      <alignment horizontal="center" vertical="center"/>
    </xf>
    <xf numFmtId="2" fontId="43" fillId="5" borderId="40" xfId="0" applyNumberFormat="1" applyFont="1" applyFill="1" applyBorder="1" applyAlignment="1">
      <alignment horizontal="center" vertical="center"/>
    </xf>
    <xf numFmtId="3" fontId="43" fillId="5" borderId="37" xfId="1" applyNumberFormat="1" applyFont="1" applyFill="1" applyBorder="1" applyAlignment="1">
      <alignment horizontal="center" vertical="center"/>
    </xf>
    <xf numFmtId="3" fontId="43" fillId="5" borderId="7" xfId="1" applyNumberFormat="1" applyFont="1" applyFill="1" applyBorder="1" applyAlignment="1">
      <alignment horizontal="center" vertical="center"/>
    </xf>
    <xf numFmtId="3" fontId="43" fillId="5" borderId="14" xfId="1" applyNumberFormat="1" applyFont="1" applyFill="1" applyBorder="1" applyAlignment="1">
      <alignment horizontal="center" vertical="center"/>
    </xf>
    <xf numFmtId="167" fontId="43" fillId="5" borderId="40" xfId="2" applyNumberFormat="1" applyFont="1" applyFill="1" applyBorder="1" applyAlignment="1">
      <alignment horizontal="center" vertical="center"/>
    </xf>
    <xf numFmtId="167" fontId="43" fillId="5" borderId="66" xfId="2" applyNumberFormat="1" applyFont="1" applyFill="1" applyBorder="1" applyAlignment="1">
      <alignment horizontal="center" vertical="center"/>
    </xf>
    <xf numFmtId="167" fontId="43" fillId="5" borderId="37" xfId="2" applyNumberFormat="1" applyFont="1" applyFill="1" applyBorder="1" applyAlignment="1">
      <alignment horizontal="center" vertical="center"/>
    </xf>
    <xf numFmtId="167" fontId="43" fillId="5" borderId="1" xfId="2" applyNumberFormat="1" applyFont="1" applyFill="1" applyBorder="1" applyAlignment="1">
      <alignment horizontal="center" vertical="center"/>
    </xf>
    <xf numFmtId="167" fontId="43" fillId="5" borderId="52" xfId="2" applyNumberFormat="1" applyFont="1" applyFill="1" applyBorder="1" applyAlignment="1">
      <alignment horizontal="center" vertical="center"/>
    </xf>
    <xf numFmtId="167" fontId="43" fillId="5" borderId="11" xfId="2" applyNumberFormat="1" applyFont="1" applyFill="1" applyBorder="1" applyAlignment="1">
      <alignment horizontal="center" vertical="center"/>
    </xf>
    <xf numFmtId="2" fontId="43" fillId="5" borderId="3" xfId="0" applyNumberFormat="1" applyFont="1" applyFill="1" applyBorder="1" applyAlignment="1">
      <alignment horizontal="center" vertical="center"/>
    </xf>
    <xf numFmtId="165" fontId="22" fillId="3" borderId="65" xfId="0" applyNumberFormat="1" applyFont="1" applyFill="1" applyBorder="1" applyAlignment="1">
      <alignment horizontal="justify" vertical="center" wrapText="1"/>
    </xf>
    <xf numFmtId="165" fontId="22" fillId="3" borderId="55" xfId="0" applyNumberFormat="1" applyFont="1" applyFill="1" applyBorder="1" applyAlignment="1">
      <alignment horizontal="justify" vertical="center" wrapText="1"/>
    </xf>
    <xf numFmtId="165" fontId="22" fillId="0" borderId="0" xfId="0" applyFont="1" applyBorder="1" applyAlignment="1">
      <alignment horizontal="justify" vertical="center"/>
    </xf>
    <xf numFmtId="165" fontId="22" fillId="3" borderId="56" xfId="0" applyNumberFormat="1" applyFont="1" applyFill="1" applyBorder="1" applyAlignment="1">
      <alignment horizontal="justify" vertical="center" wrapText="1"/>
    </xf>
    <xf numFmtId="165" fontId="22" fillId="3" borderId="27" xfId="0" applyNumberFormat="1" applyFont="1" applyFill="1" applyBorder="1" applyAlignment="1">
      <alignment horizontal="justify" vertical="center" wrapText="1"/>
    </xf>
    <xf numFmtId="165" fontId="22" fillId="3" borderId="28" xfId="0" applyNumberFormat="1" applyFont="1" applyFill="1" applyBorder="1" applyAlignment="1">
      <alignment horizontal="justify" vertical="center" wrapText="1"/>
    </xf>
    <xf numFmtId="165" fontId="22" fillId="3" borderId="52" xfId="0" applyNumberFormat="1" applyFont="1" applyFill="1" applyBorder="1" applyAlignment="1">
      <alignment horizontal="justify" vertical="center" wrapText="1"/>
    </xf>
    <xf numFmtId="165" fontId="22" fillId="3" borderId="53" xfId="0" applyNumberFormat="1" applyFont="1" applyFill="1" applyBorder="1" applyAlignment="1">
      <alignment horizontal="justify" vertical="center" wrapText="1"/>
    </xf>
    <xf numFmtId="165" fontId="22" fillId="0" borderId="1" xfId="0" applyFont="1" applyBorder="1" applyAlignment="1">
      <alignment horizontal="justify" vertical="center"/>
    </xf>
    <xf numFmtId="165" fontId="22" fillId="3" borderId="9" xfId="0" applyNumberFormat="1" applyFont="1" applyFill="1" applyBorder="1" applyAlignment="1">
      <alignment horizontal="justify" vertical="center" wrapText="1"/>
    </xf>
    <xf numFmtId="165" fontId="22" fillId="3" borderId="11" xfId="0" applyNumberFormat="1" applyFont="1" applyFill="1" applyBorder="1" applyAlignment="1">
      <alignment horizontal="justify" vertical="center" wrapText="1"/>
    </xf>
    <xf numFmtId="165" fontId="22" fillId="3" borderId="14" xfId="0" applyNumberFormat="1" applyFont="1" applyFill="1" applyBorder="1" applyAlignment="1">
      <alignment horizontal="justify" vertical="center" wrapText="1"/>
    </xf>
    <xf numFmtId="165" fontId="22" fillId="3" borderId="43" xfId="0" applyNumberFormat="1" applyFont="1" applyFill="1" applyBorder="1" applyAlignment="1">
      <alignment horizontal="justify" vertical="center" wrapText="1"/>
    </xf>
    <xf numFmtId="165" fontId="22" fillId="3" borderId="26" xfId="0" applyNumberFormat="1" applyFont="1" applyFill="1" applyBorder="1" applyAlignment="1">
      <alignment horizontal="justify" vertical="center" wrapText="1"/>
    </xf>
    <xf numFmtId="165" fontId="22" fillId="3" borderId="36" xfId="0" applyNumberFormat="1" applyFont="1" applyFill="1" applyBorder="1" applyAlignment="1">
      <alignment horizontal="justify" vertical="center" wrapText="1"/>
    </xf>
    <xf numFmtId="165" fontId="22" fillId="3" borderId="23" xfId="0" applyNumberFormat="1" applyFont="1" applyFill="1" applyBorder="1" applyAlignment="1">
      <alignment horizontal="justify" vertical="center" wrapText="1"/>
    </xf>
    <xf numFmtId="3" fontId="46" fillId="8" borderId="20" xfId="2" applyNumberFormat="1" applyFont="1" applyFill="1" applyBorder="1" applyAlignment="1">
      <alignment horizontal="center" vertical="center" wrapText="1"/>
    </xf>
    <xf numFmtId="3" fontId="46" fillId="8" borderId="5" xfId="2" applyNumberFormat="1" applyFont="1" applyFill="1" applyBorder="1" applyAlignment="1">
      <alignment horizontal="center" vertical="center" wrapText="1"/>
    </xf>
    <xf numFmtId="3" fontId="46" fillId="8" borderId="13" xfId="2" applyNumberFormat="1" applyFont="1" applyFill="1" applyBorder="1" applyAlignment="1">
      <alignment horizontal="center" vertical="center" wrapText="1"/>
    </xf>
    <xf numFmtId="3" fontId="46" fillId="8" borderId="10" xfId="2" applyNumberFormat="1" applyFont="1" applyFill="1" applyBorder="1" applyAlignment="1">
      <alignment horizontal="center" vertical="center" wrapText="1"/>
    </xf>
    <xf numFmtId="164" fontId="46" fillId="8" borderId="20" xfId="2" applyNumberFormat="1" applyFont="1" applyFill="1" applyBorder="1" applyAlignment="1">
      <alignment horizontal="center" vertical="center" wrapText="1"/>
    </xf>
    <xf numFmtId="164" fontId="46" fillId="8" borderId="5" xfId="2" applyNumberFormat="1" applyFont="1" applyFill="1" applyBorder="1" applyAlignment="1">
      <alignment horizontal="center" vertical="center" wrapText="1"/>
    </xf>
    <xf numFmtId="164" fontId="46" fillId="8" borderId="13" xfId="2" applyNumberFormat="1" applyFont="1" applyFill="1" applyBorder="1" applyAlignment="1">
      <alignment horizontal="center" vertical="center" wrapText="1"/>
    </xf>
    <xf numFmtId="164" fontId="46" fillId="8" borderId="10" xfId="2" applyNumberFormat="1" applyFont="1" applyFill="1" applyBorder="1" applyAlignment="1">
      <alignment horizontal="center" vertical="center" wrapText="1"/>
    </xf>
    <xf numFmtId="0" fontId="26" fillId="0" borderId="26" xfId="0" applyNumberFormat="1" applyFont="1" applyBorder="1" applyAlignment="1">
      <alignment vertical="center"/>
    </xf>
    <xf numFmtId="0" fontId="26" fillId="2" borderId="20" xfId="0" applyNumberFormat="1" applyFont="1" applyFill="1" applyBorder="1" applyAlignment="1">
      <alignment vertical="center"/>
    </xf>
    <xf numFmtId="0" fontId="26" fillId="2" borderId="6" xfId="0" applyNumberFormat="1" applyFont="1" applyFill="1" applyBorder="1" applyAlignment="1">
      <alignment vertical="center"/>
    </xf>
    <xf numFmtId="0" fontId="26" fillId="2" borderId="7" xfId="0" applyNumberFormat="1" applyFont="1" applyFill="1" applyBorder="1" applyAlignment="1">
      <alignment vertical="center"/>
    </xf>
    <xf numFmtId="0" fontId="26" fillId="0" borderId="43" xfId="0" applyNumberFormat="1" applyFont="1" applyFill="1" applyBorder="1" applyAlignment="1">
      <alignment vertical="center" wrapText="1"/>
    </xf>
    <xf numFmtId="0" fontId="26" fillId="2" borderId="13" xfId="0" applyNumberFormat="1" applyFont="1" applyFill="1" applyBorder="1" applyAlignment="1">
      <alignment vertical="center" wrapText="1"/>
    </xf>
    <xf numFmtId="0" fontId="26" fillId="2" borderId="11" xfId="0" applyNumberFormat="1" applyFont="1" applyFill="1" applyBorder="1" applyAlignment="1">
      <alignment vertical="center" wrapText="1"/>
    </xf>
    <xf numFmtId="0" fontId="26" fillId="2" borderId="14" xfId="0" applyNumberFormat="1" applyFont="1" applyFill="1" applyBorder="1" applyAlignment="1">
      <alignment vertical="center" wrapText="1"/>
    </xf>
    <xf numFmtId="0" fontId="51" fillId="0" borderId="26" xfId="0" applyNumberFormat="1" applyFont="1" applyBorder="1" applyAlignment="1">
      <alignment vertical="center"/>
    </xf>
    <xf numFmtId="0" fontId="26" fillId="2" borderId="69" xfId="0" applyNumberFormat="1" applyFont="1" applyFill="1" applyBorder="1" applyAlignment="1">
      <alignment horizontal="justify" vertical="center"/>
    </xf>
    <xf numFmtId="0" fontId="51" fillId="2" borderId="51" xfId="0" applyNumberFormat="1" applyFont="1" applyFill="1" applyBorder="1" applyAlignment="1">
      <alignment vertical="center" wrapText="1"/>
    </xf>
    <xf numFmtId="0" fontId="51" fillId="2" borderId="52" xfId="0" applyNumberFormat="1" applyFont="1" applyFill="1" applyBorder="1" applyAlignment="1">
      <alignment vertical="center" wrapText="1"/>
    </xf>
    <xf numFmtId="0" fontId="51" fillId="2" borderId="53" xfId="0" applyNumberFormat="1" applyFont="1" applyFill="1" applyBorder="1" applyAlignment="1">
      <alignment vertical="center" wrapText="1"/>
    </xf>
    <xf numFmtId="0" fontId="26" fillId="3" borderId="48" xfId="0" applyNumberFormat="1" applyFont="1" applyFill="1" applyBorder="1" applyAlignment="1">
      <alignment horizontal="justify" vertical="center"/>
    </xf>
    <xf numFmtId="0" fontId="26" fillId="2" borderId="50" xfId="0" applyNumberFormat="1" applyFont="1" applyFill="1" applyBorder="1" applyAlignment="1">
      <alignment horizontal="justify" vertical="center"/>
    </xf>
    <xf numFmtId="0" fontId="51" fillId="2" borderId="13" xfId="0" applyNumberFormat="1" applyFont="1" applyFill="1" applyBorder="1" applyAlignment="1">
      <alignment vertical="center" wrapText="1"/>
    </xf>
    <xf numFmtId="0" fontId="51" fillId="2" borderId="11" xfId="0" applyNumberFormat="1" applyFont="1" applyFill="1" applyBorder="1" applyAlignment="1">
      <alignment vertical="center" wrapText="1"/>
    </xf>
    <xf numFmtId="0" fontId="51" fillId="2" borderId="14" xfId="0" applyNumberFormat="1" applyFont="1" applyFill="1" applyBorder="1" applyAlignment="1">
      <alignment vertical="center" wrapText="1"/>
    </xf>
    <xf numFmtId="0" fontId="26" fillId="3" borderId="50" xfId="0" applyNumberFormat="1" applyFont="1" applyFill="1" applyBorder="1" applyAlignment="1">
      <alignment horizontal="justify" vertical="center"/>
    </xf>
    <xf numFmtId="0" fontId="51" fillId="12" borderId="0" xfId="0" applyNumberFormat="1" applyFont="1" applyFill="1" applyBorder="1" applyAlignment="1">
      <alignment vertical="center" wrapText="1"/>
    </xf>
    <xf numFmtId="0" fontId="51" fillId="2" borderId="20" xfId="0" applyNumberFormat="1" applyFont="1" applyFill="1" applyBorder="1" applyAlignment="1">
      <alignment vertical="center" wrapText="1"/>
    </xf>
    <xf numFmtId="0" fontId="51" fillId="2" borderId="6" xfId="0" applyNumberFormat="1" applyFont="1" applyFill="1" applyBorder="1" applyAlignment="1">
      <alignment vertical="center" wrapText="1"/>
    </xf>
    <xf numFmtId="0" fontId="51" fillId="2" borderId="7" xfId="0" applyNumberFormat="1" applyFont="1" applyFill="1" applyBorder="1" applyAlignment="1">
      <alignment vertical="center" wrapText="1"/>
    </xf>
    <xf numFmtId="0" fontId="51" fillId="0" borderId="43" xfId="0" applyNumberFormat="1" applyFont="1" applyFill="1" applyBorder="1" applyAlignment="1">
      <alignment horizontal="center" vertical="center"/>
    </xf>
    <xf numFmtId="0" fontId="51" fillId="2" borderId="4" xfId="0" applyNumberFormat="1" applyFont="1" applyFill="1" applyBorder="1" applyAlignment="1">
      <alignment vertical="center" wrapText="1"/>
    </xf>
    <xf numFmtId="0" fontId="51" fillId="2" borderId="1" xfId="0" applyNumberFormat="1" applyFont="1" applyFill="1" applyBorder="1" applyAlignment="1">
      <alignment vertical="center" wrapText="1"/>
    </xf>
    <xf numFmtId="0" fontId="51" fillId="2" borderId="9" xfId="0" applyNumberFormat="1" applyFont="1" applyFill="1" applyBorder="1" applyAlignment="1">
      <alignment vertical="center" wrapText="1"/>
    </xf>
    <xf numFmtId="165" fontId="53" fillId="4" borderId="58" xfId="0" applyNumberFormat="1" applyFont="1" applyFill="1" applyBorder="1" applyAlignment="1">
      <alignment horizontal="center" vertical="center" wrapText="1"/>
    </xf>
    <xf numFmtId="165" fontId="53" fillId="4" borderId="20" xfId="0" applyNumberFormat="1" applyFont="1" applyFill="1" applyBorder="1" applyAlignment="1">
      <alignment horizontal="center" vertical="center" wrapText="1"/>
    </xf>
    <xf numFmtId="165" fontId="53" fillId="4" borderId="1" xfId="0" applyNumberFormat="1" applyFont="1" applyFill="1" applyBorder="1" applyAlignment="1">
      <alignment horizontal="justify" vertical="center" wrapText="1"/>
    </xf>
    <xf numFmtId="165" fontId="53" fillId="4" borderId="11" xfId="0" applyNumberFormat="1" applyFont="1" applyFill="1" applyBorder="1" applyAlignment="1">
      <alignment horizontal="justify" vertical="center" wrapText="1"/>
    </xf>
    <xf numFmtId="165" fontId="22" fillId="3" borderId="26" xfId="0" applyNumberFormat="1" applyFont="1" applyFill="1" applyBorder="1" applyAlignment="1">
      <alignment horizontal="justify" vertical="center" wrapText="1"/>
    </xf>
    <xf numFmtId="165" fontId="22" fillId="3" borderId="43" xfId="0" applyNumberFormat="1" applyFont="1" applyFill="1" applyBorder="1" applyAlignment="1">
      <alignment horizontal="justify" vertical="center" wrapText="1"/>
    </xf>
    <xf numFmtId="165" fontId="22" fillId="3" borderId="65" xfId="0" applyNumberFormat="1" applyFont="1" applyFill="1" applyBorder="1" applyAlignment="1">
      <alignment horizontal="justify" vertical="center" wrapText="1"/>
    </xf>
    <xf numFmtId="165" fontId="22" fillId="3" borderId="55" xfId="0" applyNumberFormat="1" applyFont="1" applyFill="1" applyBorder="1" applyAlignment="1">
      <alignment horizontal="justify" vertical="center" wrapText="1"/>
    </xf>
    <xf numFmtId="165" fontId="22" fillId="3" borderId="63" xfId="0" applyNumberFormat="1" applyFont="1" applyFill="1" applyBorder="1" applyAlignment="1">
      <alignment horizontal="justify" vertical="center" wrapText="1"/>
    </xf>
    <xf numFmtId="165" fontId="22" fillId="3" borderId="56" xfId="0" applyNumberFormat="1" applyFont="1" applyFill="1" applyBorder="1" applyAlignment="1">
      <alignment horizontal="justify" vertical="center" wrapText="1"/>
    </xf>
    <xf numFmtId="165" fontId="43" fillId="2" borderId="15" xfId="0" applyNumberFormat="1" applyFont="1" applyFill="1" applyBorder="1" applyAlignment="1">
      <alignment horizontal="center" vertical="center" wrapText="1"/>
    </xf>
    <xf numFmtId="165" fontId="43" fillId="2" borderId="33" xfId="0" applyNumberFormat="1" applyFont="1" applyFill="1" applyBorder="1" applyAlignment="1">
      <alignment horizontal="center" vertical="center" wrapText="1"/>
    </xf>
    <xf numFmtId="165" fontId="43" fillId="2" borderId="16" xfId="0" applyNumberFormat="1" applyFont="1" applyFill="1" applyBorder="1" applyAlignment="1">
      <alignment horizontal="center" vertical="center" wrapText="1"/>
    </xf>
    <xf numFmtId="165" fontId="43" fillId="2" borderId="64" xfId="0" applyNumberFormat="1" applyFont="1" applyFill="1" applyBorder="1" applyAlignment="1">
      <alignment horizontal="center" vertical="center" wrapText="1"/>
    </xf>
    <xf numFmtId="165" fontId="22" fillId="3" borderId="74" xfId="0" applyNumberFormat="1" applyFont="1" applyFill="1" applyBorder="1" applyAlignment="1">
      <alignment horizontal="center" vertical="center" wrapText="1"/>
    </xf>
    <xf numFmtId="165" fontId="22" fillId="3" borderId="21" xfId="0" applyNumberFormat="1" applyFont="1" applyFill="1" applyBorder="1" applyAlignment="1">
      <alignment horizontal="center" vertical="center" wrapText="1"/>
    </xf>
    <xf numFmtId="0" fontId="26" fillId="2" borderId="48" xfId="0" applyNumberFormat="1" applyFont="1" applyFill="1" applyBorder="1" applyAlignment="1">
      <alignment horizontal="center" vertical="center" textRotation="90" wrapText="1"/>
    </xf>
    <xf numFmtId="0" fontId="26" fillId="2" borderId="47" xfId="0" applyNumberFormat="1" applyFont="1" applyFill="1" applyBorder="1" applyAlignment="1">
      <alignment horizontal="center" vertical="center" textRotation="90" wrapText="1"/>
    </xf>
    <xf numFmtId="0" fontId="26" fillId="2" borderId="50" xfId="0" applyNumberFormat="1" applyFont="1" applyFill="1" applyBorder="1" applyAlignment="1">
      <alignment horizontal="center" vertical="center" textRotation="90" wrapText="1"/>
    </xf>
    <xf numFmtId="9" fontId="46" fillId="8" borderId="7" xfId="3" applyFont="1" applyFill="1" applyBorder="1" applyAlignment="1">
      <alignment horizontal="center" vertical="center"/>
    </xf>
    <xf numFmtId="9" fontId="46" fillId="8" borderId="14" xfId="3" applyFont="1" applyFill="1" applyBorder="1" applyAlignment="1">
      <alignment horizontal="center" vertical="center"/>
    </xf>
    <xf numFmtId="9" fontId="46" fillId="8" borderId="7" xfId="3" applyNumberFormat="1" applyFont="1" applyFill="1" applyBorder="1" applyAlignment="1">
      <alignment horizontal="center" vertical="center"/>
    </xf>
    <xf numFmtId="9" fontId="46" fillId="8" borderId="14" xfId="3" applyNumberFormat="1" applyFont="1" applyFill="1" applyBorder="1" applyAlignment="1">
      <alignment horizontal="center" vertical="center"/>
    </xf>
    <xf numFmtId="167" fontId="43" fillId="5" borderId="37" xfId="2" applyNumberFormat="1" applyFont="1" applyFill="1" applyBorder="1" applyAlignment="1">
      <alignment horizontal="center" vertical="center"/>
    </xf>
    <xf numFmtId="167" fontId="43" fillId="5" borderId="52" xfId="2" applyNumberFormat="1" applyFont="1" applyFill="1" applyBorder="1" applyAlignment="1">
      <alignment horizontal="center" vertical="center"/>
    </xf>
    <xf numFmtId="165" fontId="53" fillId="4" borderId="13" xfId="0" applyNumberFormat="1" applyFont="1" applyFill="1" applyBorder="1" applyAlignment="1">
      <alignment horizontal="center" vertical="center" wrapText="1"/>
    </xf>
    <xf numFmtId="165" fontId="53" fillId="4" borderId="11" xfId="0" applyNumberFormat="1" applyFont="1" applyFill="1" applyBorder="1" applyAlignment="1">
      <alignment horizontal="center" vertical="center" wrapText="1"/>
    </xf>
    <xf numFmtId="165" fontId="47" fillId="4" borderId="5" xfId="0" applyNumberFormat="1" applyFont="1" applyFill="1" applyBorder="1" applyAlignment="1">
      <alignment horizontal="center" vertical="center" wrapText="1"/>
    </xf>
    <xf numFmtId="165" fontId="47" fillId="4" borderId="7" xfId="0" applyNumberFormat="1" applyFont="1" applyFill="1" applyBorder="1" applyAlignment="1">
      <alignment horizontal="center" vertical="center" wrapText="1"/>
    </xf>
    <xf numFmtId="165" fontId="47" fillId="4" borderId="8" xfId="0" applyNumberFormat="1" applyFont="1" applyFill="1" applyBorder="1" applyAlignment="1">
      <alignment horizontal="center" vertical="center" wrapText="1"/>
    </xf>
    <xf numFmtId="165" fontId="47" fillId="4" borderId="9" xfId="0" applyNumberFormat="1" applyFont="1" applyFill="1" applyBorder="1" applyAlignment="1">
      <alignment horizontal="center" vertical="center" wrapText="1"/>
    </xf>
    <xf numFmtId="165" fontId="47" fillId="4" borderId="10" xfId="0" applyNumberFormat="1" applyFont="1" applyFill="1" applyBorder="1" applyAlignment="1">
      <alignment horizontal="center" vertical="center" wrapText="1"/>
    </xf>
    <xf numFmtId="165" fontId="47" fillId="4" borderId="14" xfId="0" applyNumberFormat="1" applyFont="1" applyFill="1" applyBorder="1" applyAlignment="1">
      <alignment horizontal="center" vertical="center" wrapText="1"/>
    </xf>
    <xf numFmtId="0" fontId="50" fillId="8" borderId="5" xfId="0" applyNumberFormat="1" applyFont="1" applyFill="1" applyBorder="1" applyAlignment="1">
      <alignment horizontal="justify" vertical="center" wrapText="1"/>
    </xf>
    <xf numFmtId="0" fontId="50" fillId="8" borderId="31" xfId="0" applyNumberFormat="1" applyFont="1" applyFill="1" applyBorder="1" applyAlignment="1">
      <alignment horizontal="justify" vertical="center" wrapText="1"/>
    </xf>
    <xf numFmtId="0" fontId="50" fillId="8" borderId="8" xfId="0" applyNumberFormat="1" applyFont="1" applyFill="1" applyBorder="1" applyAlignment="1">
      <alignment horizontal="justify" vertical="center" wrapText="1"/>
    </xf>
    <xf numFmtId="0" fontId="50" fillId="8" borderId="3" xfId="0" applyNumberFormat="1" applyFont="1" applyFill="1" applyBorder="1" applyAlignment="1">
      <alignment horizontal="justify" vertical="center" wrapText="1"/>
    </xf>
    <xf numFmtId="0" fontId="50" fillId="8" borderId="10" xfId="0" applyNumberFormat="1" applyFont="1" applyFill="1" applyBorder="1" applyAlignment="1">
      <alignment horizontal="justify" vertical="center" wrapText="1"/>
    </xf>
    <xf numFmtId="0" fontId="50" fillId="8" borderId="12" xfId="0" applyNumberFormat="1" applyFont="1" applyFill="1" applyBorder="1" applyAlignment="1">
      <alignment horizontal="justify" vertical="center" wrapText="1"/>
    </xf>
    <xf numFmtId="165" fontId="53" fillId="4" borderId="30" xfId="0" applyNumberFormat="1" applyFont="1" applyFill="1" applyBorder="1" applyAlignment="1">
      <alignment horizontal="center" vertical="center" wrapText="1"/>
    </xf>
    <xf numFmtId="165" fontId="53" fillId="4" borderId="4" xfId="0" applyNumberFormat="1" applyFont="1" applyFill="1" applyBorder="1" applyAlignment="1">
      <alignment horizontal="center" vertical="center" wrapText="1"/>
    </xf>
    <xf numFmtId="165" fontId="53" fillId="4" borderId="46" xfId="0" applyNumberFormat="1" applyFont="1" applyFill="1" applyBorder="1" applyAlignment="1">
      <alignment horizontal="center" vertical="center" wrapText="1"/>
    </xf>
    <xf numFmtId="165" fontId="46" fillId="6" borderId="6" xfId="0" applyNumberFormat="1" applyFont="1" applyFill="1" applyBorder="1" applyAlignment="1">
      <alignment horizontal="center" vertical="center"/>
    </xf>
    <xf numFmtId="165" fontId="46" fillId="6" borderId="1" xfId="0" applyNumberFormat="1" applyFont="1" applyFill="1" applyBorder="1" applyAlignment="1">
      <alignment horizontal="center" vertical="center"/>
    </xf>
    <xf numFmtId="165" fontId="46" fillId="6" borderId="11" xfId="0" applyNumberFormat="1" applyFont="1" applyFill="1" applyBorder="1" applyAlignment="1">
      <alignment horizontal="center" vertical="center"/>
    </xf>
    <xf numFmtId="165" fontId="46" fillId="6" borderId="6" xfId="0" applyNumberFormat="1" applyFont="1" applyFill="1" applyBorder="1" applyAlignment="1">
      <alignment horizontal="center" vertical="center" wrapText="1"/>
    </xf>
    <xf numFmtId="165" fontId="46" fillId="6" borderId="1" xfId="0" applyNumberFormat="1" applyFont="1" applyFill="1" applyBorder="1" applyAlignment="1">
      <alignment horizontal="center" vertical="center" wrapText="1"/>
    </xf>
    <xf numFmtId="165" fontId="46" fillId="6" borderId="11" xfId="0" applyNumberFormat="1" applyFont="1" applyFill="1" applyBorder="1" applyAlignment="1">
      <alignment horizontal="center" vertical="center" wrapText="1"/>
    </xf>
    <xf numFmtId="167" fontId="43" fillId="5" borderId="37" xfId="2" applyNumberFormat="1" applyFont="1" applyFill="1" applyBorder="1" applyAlignment="1">
      <alignment horizontal="center" vertical="center" wrapText="1"/>
    </xf>
    <xf numFmtId="167" fontId="43" fillId="5" borderId="52" xfId="2" applyNumberFormat="1" applyFont="1" applyFill="1" applyBorder="1" applyAlignment="1">
      <alignment horizontal="center" vertical="center" wrapText="1"/>
    </xf>
    <xf numFmtId="165" fontId="46" fillId="6" borderId="71" xfId="0" applyNumberFormat="1" applyFont="1" applyFill="1" applyBorder="1" applyAlignment="1">
      <alignment horizontal="center" vertical="center" wrapText="1"/>
    </xf>
    <xf numFmtId="165" fontId="46" fillId="6" borderId="18" xfId="0" applyNumberFormat="1" applyFont="1" applyFill="1" applyBorder="1" applyAlignment="1">
      <alignment horizontal="center" vertical="center" wrapText="1"/>
    </xf>
    <xf numFmtId="165" fontId="46" fillId="6" borderId="70" xfId="0" applyNumberFormat="1" applyFont="1" applyFill="1" applyBorder="1" applyAlignment="1">
      <alignment horizontal="center" vertical="center" wrapText="1"/>
    </xf>
    <xf numFmtId="165" fontId="46" fillId="6" borderId="2" xfId="0" applyNumberFormat="1" applyFont="1" applyFill="1" applyBorder="1" applyAlignment="1">
      <alignment horizontal="center" vertical="center" wrapText="1"/>
    </xf>
    <xf numFmtId="165" fontId="46" fillId="6" borderId="0" xfId="0" applyNumberFormat="1" applyFont="1" applyFill="1" applyBorder="1" applyAlignment="1">
      <alignment horizontal="center" vertical="center" wrapText="1"/>
    </xf>
    <xf numFmtId="165" fontId="46" fillId="6" borderId="72" xfId="0" applyNumberFormat="1" applyFont="1" applyFill="1" applyBorder="1" applyAlignment="1">
      <alignment horizontal="center" vertical="center" wrapText="1"/>
    </xf>
    <xf numFmtId="165" fontId="46" fillId="6" borderId="73" xfId="0" applyNumberFormat="1" applyFont="1" applyFill="1" applyBorder="1" applyAlignment="1">
      <alignment horizontal="center" vertical="center" wrapText="1"/>
    </xf>
    <xf numFmtId="165" fontId="46" fillId="6" borderId="19" xfId="0" applyNumberFormat="1" applyFont="1" applyFill="1" applyBorder="1" applyAlignment="1">
      <alignment horizontal="center" vertical="center" wrapText="1"/>
    </xf>
    <xf numFmtId="165" fontId="46" fillId="6" borderId="57" xfId="0" applyNumberFormat="1" applyFont="1" applyFill="1" applyBorder="1" applyAlignment="1">
      <alignment horizontal="center" vertical="center" wrapText="1"/>
    </xf>
    <xf numFmtId="165" fontId="46" fillId="6" borderId="52" xfId="0" applyNumberFormat="1" applyFont="1" applyFill="1" applyBorder="1" applyAlignment="1">
      <alignment horizontal="center" vertical="center" wrapText="1"/>
    </xf>
    <xf numFmtId="165" fontId="46" fillId="6" borderId="7" xfId="0" applyNumberFormat="1" applyFont="1" applyFill="1" applyBorder="1" applyAlignment="1">
      <alignment horizontal="center" vertical="center" wrapText="1"/>
    </xf>
    <xf numFmtId="165" fontId="46" fillId="6" borderId="14" xfId="0" applyNumberFormat="1" applyFont="1" applyFill="1" applyBorder="1" applyAlignment="1">
      <alignment horizontal="center" vertical="center" wrapText="1"/>
    </xf>
    <xf numFmtId="10" fontId="46" fillId="8" borderId="25" xfId="3" applyNumberFormat="1" applyFont="1" applyFill="1" applyBorder="1" applyAlignment="1">
      <alignment horizontal="center" vertical="center"/>
    </xf>
    <xf numFmtId="10" fontId="46" fillId="8" borderId="24" xfId="3" applyNumberFormat="1" applyFont="1" applyFill="1" applyBorder="1" applyAlignment="1">
      <alignment horizontal="center" vertical="center"/>
    </xf>
    <xf numFmtId="10" fontId="46" fillId="8" borderId="27" xfId="3" applyNumberFormat="1" applyFont="1" applyFill="1" applyBorder="1" applyAlignment="1">
      <alignment horizontal="center" vertical="center"/>
    </xf>
    <xf numFmtId="10" fontId="46" fillId="8" borderId="28" xfId="3" applyNumberFormat="1" applyFont="1" applyFill="1" applyBorder="1" applyAlignment="1">
      <alignment horizontal="center" vertical="center"/>
    </xf>
    <xf numFmtId="1" fontId="46" fillId="8" borderId="15" xfId="0" applyNumberFormat="1" applyFont="1" applyFill="1" applyBorder="1" applyAlignment="1">
      <alignment horizontal="center" vertical="center" wrapText="1"/>
    </xf>
    <xf numFmtId="1" fontId="46" fillId="8" borderId="17" xfId="0" applyNumberFormat="1" applyFont="1" applyFill="1" applyBorder="1" applyAlignment="1">
      <alignment horizontal="center" vertical="center" wrapText="1"/>
    </xf>
    <xf numFmtId="0" fontId="26" fillId="12" borderId="0" xfId="0" applyNumberFormat="1" applyFont="1" applyFill="1" applyBorder="1" applyAlignment="1">
      <alignment horizontal="center" vertical="center"/>
    </xf>
    <xf numFmtId="0" fontId="26" fillId="2" borderId="49" xfId="0" applyNumberFormat="1" applyFont="1" applyFill="1" applyBorder="1" applyAlignment="1">
      <alignment horizontal="center" vertical="center" wrapText="1"/>
    </xf>
    <xf numFmtId="0" fontId="26" fillId="2" borderId="58" xfId="0" applyNumberFormat="1" applyFont="1" applyFill="1" applyBorder="1" applyAlignment="1">
      <alignment horizontal="center" vertical="center" wrapText="1"/>
    </xf>
    <xf numFmtId="0" fontId="26" fillId="2" borderId="61" xfId="0" applyNumberFormat="1" applyFont="1" applyFill="1" applyBorder="1" applyAlignment="1">
      <alignment horizontal="center" vertical="center" wrapText="1"/>
    </xf>
    <xf numFmtId="0" fontId="51" fillId="2" borderId="63" xfId="0" applyNumberFormat="1" applyFont="1" applyFill="1" applyBorder="1" applyAlignment="1">
      <alignment horizontal="justify" vertical="center" wrapText="1"/>
    </xf>
    <xf numFmtId="0" fontId="51" fillId="2" borderId="67" xfId="0" applyNumberFormat="1" applyFont="1" applyFill="1" applyBorder="1" applyAlignment="1">
      <alignment horizontal="justify" vertical="center" wrapText="1"/>
    </xf>
    <xf numFmtId="0" fontId="51" fillId="2" borderId="56" xfId="0" applyNumberFormat="1" applyFont="1" applyFill="1" applyBorder="1" applyAlignment="1">
      <alignment horizontal="justify" vertical="center" wrapText="1"/>
    </xf>
    <xf numFmtId="0" fontId="51" fillId="2" borderId="27" xfId="0" applyNumberFormat="1" applyFont="1" applyFill="1" applyBorder="1" applyAlignment="1">
      <alignment horizontal="justify" vertical="center" wrapText="1"/>
    </xf>
    <xf numFmtId="0" fontId="51" fillId="2" borderId="19" xfId="0" applyNumberFormat="1" applyFont="1" applyFill="1" applyBorder="1" applyAlignment="1">
      <alignment horizontal="justify" vertical="center" wrapText="1"/>
    </xf>
    <xf numFmtId="0" fontId="51" fillId="2" borderId="28" xfId="0" applyNumberFormat="1" applyFont="1" applyFill="1" applyBorder="1" applyAlignment="1">
      <alignment horizontal="justify" vertical="center" wrapText="1"/>
    </xf>
    <xf numFmtId="0" fontId="26" fillId="3" borderId="48" xfId="0" applyNumberFormat="1" applyFont="1" applyFill="1" applyBorder="1" applyAlignment="1">
      <alignment horizontal="center" textRotation="90" wrapText="1"/>
    </xf>
    <xf numFmtId="0" fontId="26" fillId="3" borderId="47" xfId="0" applyNumberFormat="1" applyFont="1" applyFill="1" applyBorder="1" applyAlignment="1">
      <alignment horizontal="center" textRotation="90" wrapText="1"/>
    </xf>
    <xf numFmtId="0" fontId="26" fillId="3" borderId="50" xfId="0" applyNumberFormat="1" applyFont="1" applyFill="1" applyBorder="1" applyAlignment="1">
      <alignment horizontal="center" textRotation="90" wrapText="1"/>
    </xf>
    <xf numFmtId="165" fontId="49" fillId="8" borderId="38" xfId="0" applyNumberFormat="1" applyFont="1" applyFill="1" applyBorder="1" applyAlignment="1">
      <alignment horizontal="center" vertical="center" wrapText="1"/>
    </xf>
    <xf numFmtId="165" fontId="49" fillId="8" borderId="36" xfId="0" applyNumberFormat="1" applyFont="1" applyFill="1" applyBorder="1" applyAlignment="1">
      <alignment horizontal="center" vertical="center" wrapText="1"/>
    </xf>
    <xf numFmtId="9" fontId="46" fillId="8" borderId="25" xfId="3" applyFont="1" applyFill="1" applyBorder="1" applyAlignment="1">
      <alignment horizontal="center" vertical="center"/>
    </xf>
    <xf numFmtId="9" fontId="46" fillId="8" borderId="24" xfId="3" applyFont="1" applyFill="1" applyBorder="1" applyAlignment="1">
      <alignment horizontal="center" vertical="center"/>
    </xf>
    <xf numFmtId="9" fontId="46" fillId="8" borderId="27" xfId="3" applyFont="1" applyFill="1" applyBorder="1" applyAlignment="1">
      <alignment horizontal="center" vertical="center"/>
    </xf>
    <xf numFmtId="9" fontId="46" fillId="8" borderId="28" xfId="3" applyFont="1" applyFill="1" applyBorder="1" applyAlignment="1">
      <alignment horizontal="center" vertical="center"/>
    </xf>
    <xf numFmtId="165" fontId="26" fillId="8" borderId="45" xfId="0" applyFont="1" applyFill="1" applyBorder="1" applyAlignment="1">
      <alignment horizontal="center" vertical="center"/>
    </xf>
    <xf numFmtId="165" fontId="26" fillId="8" borderId="32" xfId="0" applyFont="1" applyFill="1" applyBorder="1" applyAlignment="1">
      <alignment horizontal="center" vertical="center"/>
    </xf>
    <xf numFmtId="165" fontId="26" fillId="8" borderId="29" xfId="0" applyFont="1" applyFill="1" applyBorder="1" applyAlignment="1">
      <alignment horizontal="center" vertical="center"/>
    </xf>
    <xf numFmtId="9" fontId="7" fillId="8" borderId="25" xfId="3" applyFont="1" applyFill="1" applyBorder="1" applyAlignment="1">
      <alignment horizontal="center" vertical="center"/>
    </xf>
    <xf numFmtId="9" fontId="7" fillId="8" borderId="18" xfId="3" applyFont="1" applyFill="1" applyBorder="1" applyAlignment="1">
      <alignment horizontal="center" vertical="center"/>
    </xf>
    <xf numFmtId="9" fontId="7" fillId="8" borderId="24" xfId="3" applyFont="1" applyFill="1" applyBorder="1" applyAlignment="1">
      <alignment horizontal="center" vertical="center"/>
    </xf>
    <xf numFmtId="9" fontId="7" fillId="8" borderId="27" xfId="3" applyFont="1" applyFill="1" applyBorder="1" applyAlignment="1">
      <alignment horizontal="center" vertical="center"/>
    </xf>
    <xf numFmtId="9" fontId="7" fillId="8" borderId="19" xfId="3" applyFont="1" applyFill="1" applyBorder="1" applyAlignment="1">
      <alignment horizontal="center" vertical="center"/>
    </xf>
    <xf numFmtId="9" fontId="7" fillId="8" borderId="28" xfId="3" applyFont="1" applyFill="1" applyBorder="1" applyAlignment="1">
      <alignment horizontal="center" vertical="center"/>
    </xf>
    <xf numFmtId="165" fontId="49" fillId="8" borderId="10" xfId="0" applyNumberFormat="1" applyFont="1" applyFill="1" applyBorder="1" applyAlignment="1">
      <alignment horizontal="center" vertical="center" wrapText="1"/>
    </xf>
    <xf numFmtId="165" fontId="49" fillId="8" borderId="14" xfId="0" applyNumberFormat="1" applyFont="1" applyFill="1" applyBorder="1" applyAlignment="1">
      <alignment horizontal="center" vertical="center" wrapText="1"/>
    </xf>
    <xf numFmtId="165" fontId="43" fillId="2" borderId="45" xfId="0" applyNumberFormat="1" applyFont="1" applyFill="1" applyBorder="1" applyAlignment="1">
      <alignment horizontal="center" vertical="center"/>
    </xf>
    <xf numFmtId="165" fontId="43" fillId="2" borderId="33" xfId="0" applyNumberFormat="1" applyFont="1" applyFill="1" applyBorder="1" applyAlignment="1">
      <alignment horizontal="center" vertical="center"/>
    </xf>
    <xf numFmtId="165" fontId="53" fillId="4" borderId="34" xfId="0" applyNumberFormat="1" applyFont="1" applyFill="1" applyBorder="1" applyAlignment="1">
      <alignment horizontal="center" vertical="center" wrapText="1"/>
    </xf>
    <xf numFmtId="165" fontId="53" fillId="4" borderId="67" xfId="0" applyNumberFormat="1" applyFont="1" applyFill="1" applyBorder="1" applyAlignment="1">
      <alignment horizontal="center" vertical="center" wrapText="1"/>
    </xf>
    <xf numFmtId="165" fontId="53" fillId="4" borderId="60" xfId="0" applyNumberFormat="1" applyFont="1" applyFill="1" applyBorder="1" applyAlignment="1">
      <alignment horizontal="center" vertical="center" wrapText="1"/>
    </xf>
    <xf numFmtId="0" fontId="51" fillId="2" borderId="49" xfId="0" applyNumberFormat="1" applyFont="1" applyFill="1" applyBorder="1" applyAlignment="1">
      <alignment horizontal="center" vertical="center" wrapText="1"/>
    </xf>
    <xf numFmtId="0" fontId="51" fillId="2" borderId="58" xfId="0" applyNumberFormat="1" applyFont="1" applyFill="1" applyBorder="1" applyAlignment="1">
      <alignment horizontal="center" vertical="center" wrapText="1"/>
    </xf>
    <xf numFmtId="0" fontId="51" fillId="2" borderId="61" xfId="0" applyNumberFormat="1" applyFont="1" applyFill="1" applyBorder="1" applyAlignment="1">
      <alignment horizontal="center" vertical="center" wrapText="1"/>
    </xf>
    <xf numFmtId="0" fontId="51" fillId="2" borderId="46" xfId="0" applyNumberFormat="1" applyFont="1" applyFill="1" applyBorder="1" applyAlignment="1">
      <alignment horizontal="center" vertical="center" wrapText="1"/>
    </xf>
    <xf numFmtId="0" fontId="51" fillId="2" borderId="34" xfId="0" applyNumberFormat="1" applyFont="1" applyFill="1" applyBorder="1" applyAlignment="1">
      <alignment horizontal="center" vertical="center" wrapText="1"/>
    </xf>
    <xf numFmtId="0" fontId="51" fillId="2" borderId="44" xfId="0" applyNumberFormat="1" applyFont="1" applyFill="1" applyBorder="1" applyAlignment="1">
      <alignment horizontal="center" vertical="center" wrapText="1"/>
    </xf>
    <xf numFmtId="0" fontId="51" fillId="2" borderId="49" xfId="0" applyNumberFormat="1" applyFont="1" applyFill="1" applyBorder="1" applyAlignment="1">
      <alignment horizontal="justify" vertical="center" wrapText="1"/>
    </xf>
    <xf numFmtId="0" fontId="51" fillId="2" borderId="58" xfId="0" applyNumberFormat="1" applyFont="1" applyFill="1" applyBorder="1" applyAlignment="1">
      <alignment horizontal="justify" vertical="center" wrapText="1"/>
    </xf>
    <xf numFmtId="0" fontId="51" fillId="2" borderId="61" xfId="0" applyNumberFormat="1" applyFont="1" applyFill="1" applyBorder="1" applyAlignment="1">
      <alignment horizontal="justify" vertical="center" wrapText="1"/>
    </xf>
    <xf numFmtId="165" fontId="46" fillId="8" borderId="15" xfId="0" applyNumberFormat="1" applyFont="1" applyFill="1" applyBorder="1" applyAlignment="1">
      <alignment horizontal="center" vertical="center" wrapText="1"/>
    </xf>
    <xf numFmtId="165" fontId="46" fillId="8" borderId="16" xfId="0" applyNumberFormat="1" applyFont="1" applyFill="1" applyBorder="1" applyAlignment="1">
      <alignment horizontal="center" vertical="center" wrapText="1"/>
    </xf>
    <xf numFmtId="165" fontId="46" fillId="8" borderId="37" xfId="0" applyNumberFormat="1" applyFont="1" applyFill="1" applyBorder="1" applyAlignment="1">
      <alignment horizontal="center" vertical="center" wrapText="1"/>
    </xf>
    <xf numFmtId="165" fontId="46" fillId="8" borderId="21" xfId="0" applyNumberFormat="1" applyFont="1" applyFill="1" applyBorder="1" applyAlignment="1">
      <alignment horizontal="center" vertical="center" wrapText="1"/>
    </xf>
    <xf numFmtId="165" fontId="46" fillId="8" borderId="5" xfId="0" applyNumberFormat="1" applyFont="1" applyFill="1" applyBorder="1" applyAlignment="1">
      <alignment horizontal="center" vertical="center" wrapText="1"/>
    </xf>
    <xf numFmtId="165" fontId="46" fillId="8" borderId="31" xfId="0" applyNumberFormat="1" applyFont="1" applyFill="1" applyBorder="1" applyAlignment="1">
      <alignment horizontal="center" vertical="center" wrapText="1"/>
    </xf>
    <xf numFmtId="165" fontId="46" fillId="8" borderId="10" xfId="0" applyNumberFormat="1" applyFont="1" applyFill="1" applyBorder="1" applyAlignment="1">
      <alignment horizontal="center" vertical="center" wrapText="1"/>
    </xf>
    <xf numFmtId="165" fontId="46" fillId="8" borderId="12" xfId="0" applyNumberFormat="1" applyFont="1" applyFill="1" applyBorder="1" applyAlignment="1">
      <alignment horizontal="center" vertical="center" wrapText="1"/>
    </xf>
    <xf numFmtId="165" fontId="49" fillId="8" borderId="5" xfId="0" applyNumberFormat="1" applyFont="1" applyFill="1" applyBorder="1" applyAlignment="1">
      <alignment horizontal="center" vertical="center" wrapText="1"/>
    </xf>
    <xf numFmtId="165" fontId="49" fillId="8" borderId="7" xfId="0" applyNumberFormat="1" applyFont="1" applyFill="1" applyBorder="1" applyAlignment="1">
      <alignment horizontal="center" vertical="center" wrapText="1"/>
    </xf>
    <xf numFmtId="9" fontId="46" fillId="8" borderId="18" xfId="3" applyNumberFormat="1" applyFont="1" applyFill="1" applyBorder="1" applyAlignment="1">
      <alignment horizontal="center" vertical="center"/>
    </xf>
    <xf numFmtId="9" fontId="46" fillId="8" borderId="24" xfId="3" applyNumberFormat="1" applyFont="1" applyFill="1" applyBorder="1" applyAlignment="1">
      <alignment horizontal="center" vertical="center"/>
    </xf>
    <xf numFmtId="9" fontId="46" fillId="8" borderId="19" xfId="3" applyNumberFormat="1" applyFont="1" applyFill="1" applyBorder="1" applyAlignment="1">
      <alignment horizontal="center" vertical="center"/>
    </xf>
    <xf numFmtId="9" fontId="46" fillId="8" borderId="28" xfId="3" applyNumberFormat="1" applyFont="1" applyFill="1" applyBorder="1" applyAlignment="1">
      <alignment horizontal="center" vertical="center"/>
    </xf>
    <xf numFmtId="165" fontId="29" fillId="0" borderId="25" xfId="0" applyNumberFormat="1" applyFont="1" applyBorder="1" applyAlignment="1">
      <alignment horizontal="center" vertical="center"/>
    </xf>
    <xf numFmtId="165" fontId="29" fillId="0" borderId="18" xfId="0" applyNumberFormat="1" applyFont="1" applyBorder="1" applyAlignment="1">
      <alignment horizontal="center" vertical="center"/>
    </xf>
    <xf numFmtId="165" fontId="29" fillId="0" borderId="24" xfId="0" applyNumberFormat="1" applyFont="1" applyBorder="1" applyAlignment="1">
      <alignment horizontal="center" vertical="center"/>
    </xf>
    <xf numFmtId="165" fontId="53" fillId="4" borderId="49" xfId="0" applyNumberFormat="1" applyFont="1" applyFill="1" applyBorder="1" applyAlignment="1">
      <alignment horizontal="center" vertical="center" wrapText="1"/>
    </xf>
    <xf numFmtId="165" fontId="53" fillId="4" borderId="59" xfId="0" applyNumberFormat="1" applyFont="1" applyFill="1" applyBorder="1" applyAlignment="1">
      <alignment horizontal="center" vertical="center" wrapText="1"/>
    </xf>
    <xf numFmtId="0" fontId="47" fillId="4" borderId="5" xfId="2" applyNumberFormat="1" applyFont="1" applyFill="1" applyBorder="1" applyAlignment="1">
      <alignment horizontal="center" vertical="center"/>
    </xf>
    <xf numFmtId="0" fontId="47" fillId="4" borderId="8" xfId="2" applyNumberFormat="1" applyFont="1" applyFill="1" applyBorder="1" applyAlignment="1">
      <alignment horizontal="center" vertical="center"/>
    </xf>
    <xf numFmtId="0" fontId="47" fillId="4" borderId="41" xfId="2" applyNumberFormat="1" applyFont="1" applyFill="1" applyBorder="1" applyAlignment="1">
      <alignment horizontal="center" vertical="center"/>
    </xf>
    <xf numFmtId="0" fontId="47" fillId="4" borderId="10" xfId="2" applyNumberFormat="1" applyFont="1" applyFill="1" applyBorder="1" applyAlignment="1">
      <alignment horizontal="center" vertical="center"/>
    </xf>
    <xf numFmtId="165" fontId="47" fillId="4" borderId="31" xfId="0" applyNumberFormat="1" applyFont="1" applyFill="1" applyBorder="1" applyAlignment="1">
      <alignment horizontal="center" vertical="center" wrapText="1"/>
    </xf>
    <xf numFmtId="165" fontId="47" fillId="4" borderId="3" xfId="0" applyNumberFormat="1" applyFont="1" applyFill="1" applyBorder="1" applyAlignment="1">
      <alignment horizontal="center" vertical="center" wrapText="1"/>
    </xf>
    <xf numFmtId="165" fontId="47" fillId="4" borderId="35" xfId="0" applyNumberFormat="1" applyFont="1" applyFill="1" applyBorder="1" applyAlignment="1">
      <alignment horizontal="center" vertical="center" wrapText="1"/>
    </xf>
    <xf numFmtId="165" fontId="47" fillId="4" borderId="12" xfId="0" applyNumberFormat="1" applyFont="1" applyFill="1" applyBorder="1" applyAlignment="1">
      <alignment horizontal="center" vertical="center" wrapText="1"/>
    </xf>
    <xf numFmtId="165" fontId="47" fillId="4" borderId="7" xfId="0" applyNumberFormat="1" applyFont="1" applyFill="1" applyBorder="1" applyAlignment="1">
      <alignment horizontal="center" vertical="center"/>
    </xf>
    <xf numFmtId="165" fontId="47" fillId="4" borderId="9" xfId="0" applyNumberFormat="1" applyFont="1" applyFill="1" applyBorder="1" applyAlignment="1">
      <alignment horizontal="center" vertical="center"/>
    </xf>
    <xf numFmtId="165" fontId="47" fillId="4" borderId="42" xfId="0" applyNumberFormat="1" applyFont="1" applyFill="1" applyBorder="1" applyAlignment="1">
      <alignment horizontal="center" vertical="center"/>
    </xf>
    <xf numFmtId="165" fontId="47" fillId="4" borderId="14" xfId="0" applyNumberFormat="1" applyFont="1" applyFill="1" applyBorder="1" applyAlignment="1">
      <alignment horizontal="center" vertical="center"/>
    </xf>
    <xf numFmtId="166" fontId="46" fillId="8" borderId="25" xfId="3" applyNumberFormat="1" applyFont="1" applyFill="1" applyBorder="1" applyAlignment="1">
      <alignment horizontal="center" vertical="center" wrapText="1"/>
    </xf>
    <xf numFmtId="166" fontId="46" fillId="8" borderId="24" xfId="3" applyNumberFormat="1" applyFont="1" applyFill="1" applyBorder="1" applyAlignment="1">
      <alignment horizontal="center" vertical="center" wrapText="1"/>
    </xf>
    <xf numFmtId="166" fontId="46" fillId="8" borderId="27" xfId="3" applyNumberFormat="1" applyFont="1" applyFill="1" applyBorder="1" applyAlignment="1">
      <alignment horizontal="center" vertical="center" wrapText="1"/>
    </xf>
    <xf numFmtId="166" fontId="46" fillId="8" borderId="28" xfId="3" applyNumberFormat="1" applyFont="1" applyFill="1" applyBorder="1" applyAlignment="1">
      <alignment horizontal="center" vertical="center" wrapText="1"/>
    </xf>
    <xf numFmtId="1" fontId="46" fillId="8" borderId="15" xfId="0" quotePrefix="1" applyNumberFormat="1" applyFont="1" applyFill="1" applyBorder="1" applyAlignment="1">
      <alignment horizontal="center" vertical="center" wrapText="1"/>
    </xf>
    <xf numFmtId="165" fontId="46" fillId="8" borderId="14" xfId="0" applyNumberFormat="1" applyFont="1" applyFill="1" applyBorder="1" applyAlignment="1">
      <alignment horizontal="center" vertical="center" wrapText="1"/>
    </xf>
    <xf numFmtId="165" fontId="49" fillId="8" borderId="22" xfId="0" applyNumberFormat="1" applyFont="1" applyFill="1" applyBorder="1" applyAlignment="1">
      <alignment horizontal="center" vertical="center" wrapText="1"/>
    </xf>
    <xf numFmtId="165" fontId="49" fillId="8" borderId="23" xfId="0" applyNumberFormat="1" applyFont="1" applyFill="1" applyBorder="1" applyAlignment="1">
      <alignment horizontal="center" vertical="center" wrapText="1"/>
    </xf>
    <xf numFmtId="167" fontId="43" fillId="5" borderId="31" xfId="2" applyNumberFormat="1" applyFont="1" applyFill="1" applyBorder="1" applyAlignment="1">
      <alignment horizontal="center" vertical="center"/>
    </xf>
    <xf numFmtId="167" fontId="43" fillId="5" borderId="3" xfId="2" applyNumberFormat="1" applyFont="1" applyFill="1" applyBorder="1" applyAlignment="1">
      <alignment horizontal="center" vertical="center"/>
    </xf>
    <xf numFmtId="167" fontId="43" fillId="5" borderId="40" xfId="2" applyNumberFormat="1" applyFont="1" applyFill="1" applyBorder="1" applyAlignment="1">
      <alignment horizontal="center" vertical="center"/>
    </xf>
    <xf numFmtId="167" fontId="43" fillId="5" borderId="66" xfId="2" applyNumberFormat="1" applyFont="1" applyFill="1" applyBorder="1" applyAlignment="1">
      <alignment horizontal="center" vertical="center"/>
    </xf>
    <xf numFmtId="165" fontId="22" fillId="3" borderId="10" xfId="0" applyNumberFormat="1" applyFont="1" applyFill="1" applyBorder="1" applyAlignment="1">
      <alignment horizontal="justify" vertical="center" wrapText="1"/>
    </xf>
    <xf numFmtId="165" fontId="22" fillId="3" borderId="14" xfId="0" applyNumberFormat="1" applyFont="1" applyFill="1" applyBorder="1" applyAlignment="1">
      <alignment horizontal="justify" vertical="center" wrapText="1"/>
    </xf>
    <xf numFmtId="167" fontId="43" fillId="5" borderId="35" xfId="2" applyNumberFormat="1" applyFont="1" applyFill="1" applyBorder="1" applyAlignment="1">
      <alignment horizontal="center" vertical="center"/>
    </xf>
    <xf numFmtId="167" fontId="43" fillId="5" borderId="54" xfId="2" applyNumberFormat="1" applyFont="1" applyFill="1" applyBorder="1" applyAlignment="1">
      <alignment horizontal="center" vertical="center"/>
    </xf>
    <xf numFmtId="0" fontId="26" fillId="0" borderId="19" xfId="2" applyNumberFormat="1" applyFont="1" applyFill="1" applyBorder="1" applyAlignment="1">
      <alignment horizontal="center" vertical="center"/>
    </xf>
    <xf numFmtId="0" fontId="26" fillId="3" borderId="45" xfId="0" applyNumberFormat="1" applyFont="1" applyFill="1" applyBorder="1" applyAlignment="1">
      <alignment horizontal="center" vertical="center" wrapText="1"/>
    </xf>
    <xf numFmtId="0" fontId="26" fillId="3" borderId="32" xfId="0" applyNumberFormat="1" applyFont="1" applyFill="1" applyBorder="1" applyAlignment="1">
      <alignment horizontal="center" vertical="center" wrapText="1"/>
    </xf>
    <xf numFmtId="0" fontId="26" fillId="3" borderId="29" xfId="0" applyNumberFormat="1" applyFont="1" applyFill="1" applyBorder="1" applyAlignment="1">
      <alignment horizontal="center" vertical="center" wrapText="1"/>
    </xf>
    <xf numFmtId="0" fontId="51" fillId="3" borderId="49" xfId="0" applyNumberFormat="1" applyFont="1" applyFill="1" applyBorder="1" applyAlignment="1">
      <alignment horizontal="justify" vertical="center" wrapText="1"/>
    </xf>
    <xf numFmtId="0" fontId="51" fillId="3" borderId="58" xfId="0" applyNumberFormat="1" applyFont="1" applyFill="1" applyBorder="1" applyAlignment="1">
      <alignment horizontal="justify" vertical="center" wrapText="1"/>
    </xf>
    <xf numFmtId="0" fontId="51" fillId="3" borderId="61" xfId="0" applyNumberFormat="1" applyFont="1" applyFill="1" applyBorder="1" applyAlignment="1">
      <alignment horizontal="justify" vertical="center" wrapText="1"/>
    </xf>
    <xf numFmtId="0" fontId="51" fillId="3" borderId="46" xfId="0" applyNumberFormat="1" applyFont="1" applyFill="1" applyBorder="1" applyAlignment="1">
      <alignment horizontal="justify" vertical="center" wrapText="1"/>
    </xf>
    <xf numFmtId="0" fontId="51" fillId="3" borderId="34" xfId="0" applyNumberFormat="1" applyFont="1" applyFill="1" applyBorder="1" applyAlignment="1">
      <alignment horizontal="justify" vertical="center" wrapText="1"/>
    </xf>
    <xf numFmtId="0" fontId="51" fillId="3" borderId="44" xfId="0" applyNumberFormat="1" applyFont="1" applyFill="1" applyBorder="1" applyAlignment="1">
      <alignment horizontal="justify" vertical="center" wrapText="1"/>
    </xf>
    <xf numFmtId="0" fontId="51" fillId="3" borderId="30" xfId="0" applyNumberFormat="1" applyFont="1" applyFill="1" applyBorder="1" applyAlignment="1">
      <alignment horizontal="justify" vertical="center" wrapText="1"/>
    </xf>
    <xf numFmtId="0" fontId="51" fillId="3" borderId="59" xfId="0" applyNumberFormat="1" applyFont="1" applyFill="1" applyBorder="1" applyAlignment="1">
      <alignment horizontal="justify" vertical="center" wrapText="1"/>
    </xf>
    <xf numFmtId="0" fontId="51" fillId="3" borderId="62" xfId="0" applyNumberFormat="1" applyFont="1" applyFill="1" applyBorder="1" applyAlignment="1">
      <alignment horizontal="justify" vertical="center" wrapText="1"/>
    </xf>
    <xf numFmtId="167" fontId="43" fillId="5" borderId="1" xfId="2" applyNumberFormat="1" applyFont="1" applyFill="1" applyBorder="1" applyAlignment="1">
      <alignment horizontal="center" vertical="center"/>
    </xf>
    <xf numFmtId="167" fontId="43" fillId="5" borderId="11" xfId="2" applyNumberFormat="1" applyFont="1" applyFill="1" applyBorder="1" applyAlignment="1">
      <alignment horizontal="center" vertical="center"/>
    </xf>
    <xf numFmtId="167" fontId="43" fillId="5" borderId="6" xfId="2" applyNumberFormat="1" applyFont="1" applyFill="1" applyBorder="1" applyAlignment="1">
      <alignment horizontal="center" vertical="center"/>
    </xf>
    <xf numFmtId="167" fontId="44" fillId="5" borderId="40" xfId="2" applyNumberFormat="1" applyFont="1" applyFill="1" applyBorder="1" applyAlignment="1">
      <alignment horizontal="center" vertical="center"/>
    </xf>
    <xf numFmtId="167" fontId="44" fillId="5" borderId="66" xfId="2" applyNumberFormat="1" applyFont="1" applyFill="1" applyBorder="1" applyAlignment="1">
      <alignment horizontal="center" vertical="center"/>
    </xf>
    <xf numFmtId="167" fontId="44" fillId="5" borderId="37" xfId="2" applyNumberFormat="1" applyFont="1" applyFill="1" applyBorder="1" applyAlignment="1">
      <alignment horizontal="center" vertical="center"/>
    </xf>
    <xf numFmtId="167" fontId="44" fillId="5" borderId="52" xfId="2" applyNumberFormat="1" applyFont="1" applyFill="1" applyBorder="1" applyAlignment="1">
      <alignment horizontal="center" vertical="center"/>
    </xf>
    <xf numFmtId="165" fontId="43" fillId="0" borderId="10" xfId="0" applyFont="1" applyFill="1" applyBorder="1" applyAlignment="1">
      <alignment horizontal="justify" vertical="center" wrapText="1"/>
    </xf>
    <xf numFmtId="165" fontId="43" fillId="0" borderId="13" xfId="0" applyFont="1" applyFill="1" applyBorder="1" applyAlignment="1">
      <alignment horizontal="justify" vertical="center" wrapText="1"/>
    </xf>
    <xf numFmtId="165" fontId="43" fillId="0" borderId="11" xfId="0" applyFont="1" applyFill="1" applyBorder="1" applyAlignment="1">
      <alignment horizontal="justify" vertical="center" wrapText="1"/>
    </xf>
    <xf numFmtId="165" fontId="43" fillId="0" borderId="12" xfId="0" applyFont="1" applyFill="1" applyBorder="1" applyAlignment="1">
      <alignment horizontal="justify" vertical="center" wrapText="1"/>
    </xf>
    <xf numFmtId="165" fontId="53" fillId="4" borderId="30" xfId="0" applyNumberFormat="1" applyFont="1" applyFill="1" applyBorder="1" applyAlignment="1">
      <alignment horizontal="justify" vertical="center" wrapText="1"/>
    </xf>
    <xf numFmtId="165" fontId="53" fillId="4" borderId="4" xfId="0" applyNumberFormat="1" applyFont="1" applyFill="1" applyBorder="1" applyAlignment="1">
      <alignment horizontal="justify" vertical="center" wrapText="1"/>
    </xf>
    <xf numFmtId="165" fontId="22" fillId="3" borderId="5" xfId="0" applyNumberFormat="1" applyFont="1" applyFill="1" applyBorder="1" applyAlignment="1">
      <alignment horizontal="justify" vertical="center" wrapText="1"/>
    </xf>
    <xf numFmtId="165" fontId="22" fillId="3" borderId="7" xfId="0" applyNumberFormat="1" applyFont="1" applyFill="1" applyBorder="1" applyAlignment="1">
      <alignment horizontal="justify" vertical="center" wrapText="1"/>
    </xf>
    <xf numFmtId="0" fontId="26" fillId="2" borderId="46" xfId="0" applyNumberFormat="1" applyFont="1" applyFill="1" applyBorder="1" applyAlignment="1">
      <alignment horizontal="center" vertical="center" wrapText="1"/>
    </xf>
    <xf numFmtId="0" fontId="26" fillId="2" borderId="34" xfId="0" applyNumberFormat="1" applyFont="1" applyFill="1" applyBorder="1" applyAlignment="1">
      <alignment horizontal="center" vertical="center" wrapText="1"/>
    </xf>
    <xf numFmtId="0" fontId="26" fillId="2" borderId="44" xfId="0" applyNumberFormat="1" applyFont="1" applyFill="1" applyBorder="1" applyAlignment="1">
      <alignment horizontal="center" vertical="center" wrapText="1"/>
    </xf>
    <xf numFmtId="165" fontId="42" fillId="12" borderId="75" xfId="3" applyNumberFormat="1" applyFont="1" applyFill="1" applyBorder="1" applyAlignment="1">
      <alignment horizontal="center" vertical="center"/>
    </xf>
    <xf numFmtId="9" fontId="42" fillId="12" borderId="75" xfId="3" applyFont="1" applyFill="1" applyBorder="1" applyAlignment="1">
      <alignment horizontal="center" vertical="center"/>
    </xf>
    <xf numFmtId="165" fontId="22" fillId="3" borderId="8" xfId="0" applyNumberFormat="1" applyFont="1" applyFill="1" applyBorder="1" applyAlignment="1">
      <alignment horizontal="justify" vertical="center" wrapText="1"/>
    </xf>
    <xf numFmtId="165" fontId="22" fillId="3" borderId="9" xfId="0" applyNumberFormat="1" applyFont="1" applyFill="1" applyBorder="1" applyAlignment="1">
      <alignment horizontal="justify" vertical="center" wrapText="1"/>
    </xf>
    <xf numFmtId="167" fontId="43" fillId="5" borderId="12" xfId="2" applyNumberFormat="1" applyFont="1" applyFill="1" applyBorder="1" applyAlignment="1">
      <alignment horizontal="center" vertical="center"/>
    </xf>
    <xf numFmtId="0" fontId="32" fillId="12" borderId="0" xfId="0" applyNumberFormat="1" applyFont="1" applyFill="1" applyBorder="1" applyAlignment="1">
      <alignment horizontal="center" vertical="center"/>
    </xf>
    <xf numFmtId="165" fontId="45" fillId="7" borderId="18" xfId="0" applyFont="1" applyFill="1" applyBorder="1" applyAlignment="1">
      <alignment horizontal="center" vertical="center" wrapText="1"/>
    </xf>
    <xf numFmtId="165" fontId="45" fillId="7" borderId="0" xfId="0" applyFont="1" applyFill="1" applyBorder="1" applyAlignment="1">
      <alignment horizontal="center" vertical="center" wrapText="1"/>
    </xf>
    <xf numFmtId="165" fontId="48" fillId="7" borderId="0" xfId="0" applyFont="1" applyFill="1" applyBorder="1" applyAlignment="1">
      <alignment horizontal="center" vertical="center" wrapText="1"/>
    </xf>
    <xf numFmtId="165" fontId="48" fillId="0" borderId="15" xfId="0" applyFont="1" applyFill="1" applyBorder="1" applyAlignment="1">
      <alignment horizontal="center" vertical="center"/>
    </xf>
    <xf numFmtId="165" fontId="48" fillId="0" borderId="33" xfId="0" applyFont="1" applyFill="1" applyBorder="1" applyAlignment="1">
      <alignment horizontal="center" vertical="center"/>
    </xf>
    <xf numFmtId="165" fontId="48" fillId="0" borderId="16" xfId="0" applyFont="1" applyFill="1" applyBorder="1" applyAlignment="1">
      <alignment horizontal="center" vertical="center"/>
    </xf>
    <xf numFmtId="165" fontId="48" fillId="0" borderId="17" xfId="0" applyFont="1" applyFill="1" applyBorder="1" applyAlignment="1">
      <alignment horizontal="center" vertical="center"/>
    </xf>
    <xf numFmtId="0" fontId="51" fillId="0" borderId="26" xfId="0" applyNumberFormat="1" applyFont="1" applyFill="1" applyBorder="1" applyAlignment="1">
      <alignment horizontal="center" vertical="center" wrapText="1"/>
    </xf>
    <xf numFmtId="0" fontId="51" fillId="0" borderId="0" xfId="0" applyNumberFormat="1" applyFont="1" applyFill="1" applyBorder="1" applyAlignment="1">
      <alignment horizontal="center" vertical="center" wrapText="1"/>
    </xf>
    <xf numFmtId="0" fontId="51" fillId="2" borderId="30" xfId="0" applyNumberFormat="1" applyFont="1" applyFill="1" applyBorder="1" applyAlignment="1">
      <alignment horizontal="justify" vertical="center" wrapText="1"/>
    </xf>
    <xf numFmtId="0" fontId="51" fillId="2" borderId="59" xfId="0" applyNumberFormat="1" applyFont="1" applyFill="1" applyBorder="1" applyAlignment="1">
      <alignment horizontal="justify" vertical="center" wrapText="1"/>
    </xf>
    <xf numFmtId="0" fontId="51" fillId="2" borderId="62" xfId="0" applyNumberFormat="1" applyFont="1" applyFill="1" applyBorder="1" applyAlignment="1">
      <alignment horizontal="justify" vertical="center" wrapText="1"/>
    </xf>
    <xf numFmtId="165" fontId="6" fillId="0" borderId="26" xfId="0" applyFont="1" applyBorder="1" applyAlignment="1">
      <alignment horizontal="center" vertical="center" wrapText="1"/>
    </xf>
    <xf numFmtId="165" fontId="6" fillId="0" borderId="0" xfId="0" applyFont="1" applyBorder="1" applyAlignment="1">
      <alignment horizontal="center" vertical="center" wrapText="1"/>
    </xf>
    <xf numFmtId="165" fontId="22" fillId="3" borderId="15" xfId="0" applyNumberFormat="1" applyFont="1" applyFill="1" applyBorder="1" applyAlignment="1">
      <alignment horizontal="center" vertical="center" wrapText="1"/>
    </xf>
    <xf numFmtId="165" fontId="22" fillId="3" borderId="17" xfId="0" applyNumberFormat="1" applyFont="1" applyFill="1" applyBorder="1" applyAlignment="1">
      <alignment horizontal="center" vertical="center" wrapText="1"/>
    </xf>
    <xf numFmtId="0" fontId="47" fillId="4" borderId="8" xfId="2" applyNumberFormat="1" applyFont="1" applyFill="1" applyBorder="1" applyAlignment="1">
      <alignment vertical="center"/>
    </xf>
    <xf numFmtId="0" fontId="47" fillId="4" borderId="10" xfId="2" applyNumberFormat="1" applyFont="1" applyFill="1" applyBorder="1" applyAlignment="1">
      <alignment vertical="center"/>
    </xf>
    <xf numFmtId="165" fontId="47" fillId="6" borderId="20" xfId="0" applyNumberFormat="1" applyFont="1" applyFill="1" applyBorder="1" applyAlignment="1">
      <alignment horizontal="justify" vertical="center"/>
    </xf>
    <xf numFmtId="165" fontId="47" fillId="6" borderId="6" xfId="0" applyNumberFormat="1" applyFont="1" applyFill="1" applyBorder="1" applyAlignment="1">
      <alignment horizontal="justify" vertical="center"/>
    </xf>
    <xf numFmtId="165" fontId="47" fillId="6" borderId="31" xfId="0" applyNumberFormat="1" applyFont="1" applyFill="1" applyBorder="1" applyAlignment="1">
      <alignment horizontal="justify" vertical="center"/>
    </xf>
    <xf numFmtId="165" fontId="47" fillId="6" borderId="4" xfId="0" applyNumberFormat="1" applyFont="1" applyFill="1" applyBorder="1" applyAlignment="1">
      <alignment horizontal="justify" vertical="center"/>
    </xf>
    <xf numFmtId="165" fontId="47" fillId="6" borderId="1" xfId="0" applyNumberFormat="1" applyFont="1" applyFill="1" applyBorder="1" applyAlignment="1">
      <alignment horizontal="justify" vertical="center"/>
    </xf>
    <xf numFmtId="165" fontId="47" fillId="6" borderId="3" xfId="0" applyNumberFormat="1" applyFont="1" applyFill="1" applyBorder="1" applyAlignment="1">
      <alignment horizontal="justify" vertical="center"/>
    </xf>
    <xf numFmtId="165" fontId="47" fillId="6" borderId="13" xfId="0" applyNumberFormat="1" applyFont="1" applyFill="1" applyBorder="1" applyAlignment="1">
      <alignment horizontal="justify" vertical="center"/>
    </xf>
    <xf numFmtId="165" fontId="47" fillId="6" borderId="11" xfId="0" applyNumberFormat="1" applyFont="1" applyFill="1" applyBorder="1" applyAlignment="1">
      <alignment horizontal="justify" vertical="center"/>
    </xf>
    <xf numFmtId="165" fontId="47" fillId="6" borderId="12" xfId="0" applyNumberFormat="1" applyFont="1" applyFill="1" applyBorder="1" applyAlignment="1">
      <alignment horizontal="justify" vertical="center"/>
    </xf>
    <xf numFmtId="165" fontId="46" fillId="6" borderId="20" xfId="0" applyNumberFormat="1" applyFont="1" applyFill="1" applyBorder="1" applyAlignment="1">
      <alignment horizontal="left" vertical="center" wrapText="1"/>
    </xf>
    <xf numFmtId="165" fontId="46" fillId="6" borderId="6" xfId="0" applyNumberFormat="1" applyFont="1" applyFill="1" applyBorder="1" applyAlignment="1">
      <alignment horizontal="left" vertical="center" wrapText="1"/>
    </xf>
    <xf numFmtId="165" fontId="46" fillId="6" borderId="6" xfId="0" applyNumberFormat="1" applyFont="1" applyFill="1" applyBorder="1" applyAlignment="1">
      <alignment horizontal="left" vertical="center"/>
    </xf>
    <xf numFmtId="165" fontId="46" fillId="6" borderId="31" xfId="0" applyNumberFormat="1" applyFont="1" applyFill="1" applyBorder="1" applyAlignment="1">
      <alignment horizontal="left" vertical="center"/>
    </xf>
    <xf numFmtId="165" fontId="46" fillId="6" borderId="51" xfId="0" applyNumberFormat="1" applyFont="1" applyFill="1" applyBorder="1" applyAlignment="1">
      <alignment horizontal="left" vertical="center" wrapText="1"/>
    </xf>
    <xf numFmtId="165" fontId="46" fillId="6" borderId="52" xfId="0" applyNumberFormat="1" applyFont="1" applyFill="1" applyBorder="1" applyAlignment="1">
      <alignment horizontal="left" vertical="center" wrapText="1"/>
    </xf>
    <xf numFmtId="165" fontId="46" fillId="6" borderId="52" xfId="0" applyNumberFormat="1" applyFont="1" applyFill="1" applyBorder="1" applyAlignment="1">
      <alignment horizontal="left" vertical="center"/>
    </xf>
    <xf numFmtId="165" fontId="46" fillId="6" borderId="54" xfId="0" applyNumberFormat="1" applyFont="1" applyFill="1" applyBorder="1" applyAlignment="1">
      <alignment horizontal="left" vertical="center"/>
    </xf>
    <xf numFmtId="165" fontId="46" fillId="6" borderId="4" xfId="0" applyNumberFormat="1" applyFont="1" applyFill="1" applyBorder="1" applyAlignment="1">
      <alignment horizontal="left" vertical="center"/>
    </xf>
    <xf numFmtId="165" fontId="46" fillId="6" borderId="1" xfId="0" applyNumberFormat="1" applyFont="1" applyFill="1" applyBorder="1" applyAlignment="1">
      <alignment horizontal="left" vertical="center"/>
    </xf>
    <xf numFmtId="165" fontId="46" fillId="6" borderId="3" xfId="0" applyNumberFormat="1" applyFont="1" applyFill="1" applyBorder="1" applyAlignment="1">
      <alignment horizontal="left" vertical="center"/>
    </xf>
    <xf numFmtId="165" fontId="46" fillId="6" borderId="13" xfId="0" applyNumberFormat="1" applyFont="1" applyFill="1" applyBorder="1" applyAlignment="1">
      <alignment horizontal="left" vertical="center"/>
    </xf>
    <xf numFmtId="165" fontId="46" fillId="6" borderId="11" xfId="0" applyNumberFormat="1" applyFont="1" applyFill="1" applyBorder="1" applyAlignment="1">
      <alignment horizontal="left" vertical="center"/>
    </xf>
    <xf numFmtId="165" fontId="46" fillId="6" borderId="12" xfId="0" applyNumberFormat="1" applyFont="1" applyFill="1" applyBorder="1" applyAlignment="1">
      <alignment horizontal="left" vertical="center"/>
    </xf>
    <xf numFmtId="165" fontId="46" fillId="6" borderId="20" xfId="0" applyNumberFormat="1" applyFont="1" applyFill="1" applyBorder="1" applyAlignment="1">
      <alignment horizontal="center" vertical="center" wrapText="1"/>
    </xf>
    <xf numFmtId="165" fontId="46" fillId="6" borderId="4" xfId="0" applyNumberFormat="1" applyFont="1" applyFill="1" applyBorder="1" applyAlignment="1">
      <alignment horizontal="center" vertical="center" wrapText="1"/>
    </xf>
    <xf numFmtId="165" fontId="46" fillId="6" borderId="13" xfId="0" applyNumberFormat="1" applyFont="1" applyFill="1" applyBorder="1" applyAlignment="1">
      <alignment horizontal="center" vertical="center" wrapText="1"/>
    </xf>
    <xf numFmtId="165" fontId="46" fillId="6" borderId="9" xfId="0" applyNumberFormat="1" applyFont="1" applyFill="1" applyBorder="1" applyAlignment="1">
      <alignment horizontal="center" vertical="center" wrapText="1"/>
    </xf>
    <xf numFmtId="165" fontId="46" fillId="6" borderId="60" xfId="0" applyNumberFormat="1" applyFont="1" applyFill="1" applyBorder="1" applyAlignment="1">
      <alignment horizontal="center" vertical="center" wrapText="1"/>
    </xf>
    <xf numFmtId="165" fontId="46" fillId="6" borderId="40" xfId="0" applyNumberFormat="1" applyFont="1" applyFill="1" applyBorder="1" applyAlignment="1">
      <alignment horizontal="center" vertical="center" wrapText="1"/>
    </xf>
    <xf numFmtId="165" fontId="46" fillId="6" borderId="42" xfId="0" applyNumberFormat="1" applyFont="1" applyFill="1" applyBorder="1" applyAlignment="1">
      <alignment horizontal="center" vertical="center" wrapText="1"/>
    </xf>
    <xf numFmtId="165" fontId="46" fillId="6" borderId="25" xfId="0" applyNumberFormat="1" applyFont="1" applyFill="1" applyBorder="1" applyAlignment="1">
      <alignment horizontal="center" vertical="center" wrapText="1"/>
    </xf>
    <xf numFmtId="165" fontId="46" fillId="6" borderId="26" xfId="0" applyNumberFormat="1" applyFont="1" applyFill="1" applyBorder="1" applyAlignment="1">
      <alignment horizontal="center" vertical="center" wrapText="1"/>
    </xf>
    <xf numFmtId="165" fontId="46" fillId="6" borderId="27" xfId="0" applyNumberFormat="1" applyFont="1" applyFill="1" applyBorder="1" applyAlignment="1">
      <alignment horizontal="center" vertical="center" wrapText="1"/>
    </xf>
    <xf numFmtId="165" fontId="46" fillId="6" borderId="5" xfId="0" applyNumberFormat="1" applyFont="1" applyFill="1" applyBorder="1" applyAlignment="1">
      <alignment horizontal="center" vertical="center" wrapText="1"/>
    </xf>
    <xf numFmtId="165" fontId="46" fillId="6" borderId="8" xfId="0" applyNumberFormat="1" applyFont="1" applyFill="1" applyBorder="1" applyAlignment="1">
      <alignment horizontal="center" vertical="center" wrapText="1"/>
    </xf>
    <xf numFmtId="165" fontId="46" fillId="6" borderId="10" xfId="0" applyNumberFormat="1" applyFont="1" applyFill="1" applyBorder="1" applyAlignment="1">
      <alignment horizontal="center" vertical="center" wrapText="1"/>
    </xf>
    <xf numFmtId="0" fontId="47" fillId="4" borderId="25" xfId="2" applyNumberFormat="1" applyFont="1" applyFill="1" applyBorder="1" applyAlignment="1">
      <alignment horizontal="center" vertical="center"/>
    </xf>
    <xf numFmtId="0" fontId="47" fillId="4" borderId="27" xfId="2" applyNumberFormat="1" applyFont="1" applyFill="1" applyBorder="1" applyAlignment="1">
      <alignment horizontal="center" vertical="center"/>
    </xf>
    <xf numFmtId="165" fontId="47" fillId="4" borderId="49" xfId="0" applyNumberFormat="1" applyFont="1" applyFill="1" applyBorder="1" applyAlignment="1">
      <alignment horizontal="center" vertical="center" wrapText="1"/>
    </xf>
    <xf numFmtId="165" fontId="47" fillId="4" borderId="46" xfId="0" applyNumberFormat="1" applyFont="1" applyFill="1" applyBorder="1" applyAlignment="1">
      <alignment horizontal="center" vertical="center" wrapText="1"/>
    </xf>
    <xf numFmtId="165" fontId="47" fillId="4" borderId="42" xfId="0" applyNumberFormat="1" applyFont="1" applyFill="1" applyBorder="1" applyAlignment="1">
      <alignment horizontal="center" vertical="center" wrapText="1"/>
    </xf>
    <xf numFmtId="167" fontId="43" fillId="5" borderId="71" xfId="2" applyNumberFormat="1" applyFont="1" applyFill="1" applyBorder="1" applyAlignment="1">
      <alignment horizontal="center" vertical="center"/>
    </xf>
    <xf numFmtId="167" fontId="43" fillId="5" borderId="73" xfId="2" applyNumberFormat="1" applyFont="1" applyFill="1" applyBorder="1" applyAlignment="1">
      <alignment horizontal="center" vertical="center"/>
    </xf>
    <xf numFmtId="165" fontId="53" fillId="4" borderId="6" xfId="0" applyNumberFormat="1" applyFont="1" applyFill="1" applyBorder="1" applyAlignment="1">
      <alignment horizontal="center" vertical="center" wrapText="1"/>
    </xf>
    <xf numFmtId="165" fontId="22" fillId="3" borderId="49" xfId="0" applyNumberFormat="1" applyFont="1" applyFill="1" applyBorder="1" applyAlignment="1">
      <alignment horizontal="justify" vertical="center" wrapText="1"/>
    </xf>
    <xf numFmtId="165" fontId="22" fillId="3" borderId="61" xfId="0" applyNumberFormat="1" applyFont="1" applyFill="1" applyBorder="1" applyAlignment="1">
      <alignment horizontal="justify" vertical="center" wrapText="1"/>
    </xf>
    <xf numFmtId="165" fontId="22" fillId="3" borderId="30" xfId="0" applyNumberFormat="1" applyFont="1" applyFill="1" applyBorder="1" applyAlignment="1">
      <alignment horizontal="justify" vertical="center" wrapText="1"/>
    </xf>
    <xf numFmtId="165" fontId="22" fillId="3" borderId="62" xfId="0" applyNumberFormat="1" applyFont="1" applyFill="1" applyBorder="1" applyAlignment="1">
      <alignment horizontal="justify" vertical="center" wrapText="1"/>
    </xf>
    <xf numFmtId="165" fontId="22" fillId="3" borderId="46" xfId="0" applyNumberFormat="1" applyFont="1" applyFill="1" applyBorder="1" applyAlignment="1">
      <alignment horizontal="justify" vertical="center" wrapText="1"/>
    </xf>
    <xf numFmtId="165" fontId="22" fillId="3" borderId="44" xfId="0" applyNumberFormat="1" applyFont="1" applyFill="1" applyBorder="1" applyAlignment="1">
      <alignment horizontal="justify" vertical="center" wrapText="1"/>
    </xf>
    <xf numFmtId="165" fontId="53" fillId="4" borderId="63" xfId="0" applyNumberFormat="1" applyFont="1" applyFill="1" applyBorder="1" applyAlignment="1">
      <alignment horizontal="center" vertical="center" wrapText="1"/>
    </xf>
    <xf numFmtId="165" fontId="53" fillId="4" borderId="27" xfId="0" applyNumberFormat="1" applyFont="1" applyFill="1" applyBorder="1" applyAlignment="1">
      <alignment horizontal="center" vertical="center" wrapText="1"/>
    </xf>
    <xf numFmtId="165" fontId="53" fillId="4" borderId="57" xfId="0" applyNumberFormat="1" applyFont="1" applyFill="1" applyBorder="1" applyAlignment="1">
      <alignment horizontal="center" vertical="center" wrapText="1"/>
    </xf>
    <xf numFmtId="165" fontId="53" fillId="4" borderId="25" xfId="0" applyNumberFormat="1" applyFont="1" applyFill="1" applyBorder="1" applyAlignment="1">
      <alignment horizontal="center" vertical="center" wrapText="1"/>
    </xf>
    <xf numFmtId="165" fontId="53" fillId="4" borderId="70" xfId="0" applyNumberFormat="1" applyFont="1" applyFill="1" applyBorder="1" applyAlignment="1">
      <alignment horizontal="center" vertical="center" wrapText="1"/>
    </xf>
    <xf numFmtId="165" fontId="53" fillId="4" borderId="65" xfId="0" applyNumberFormat="1" applyFont="1" applyFill="1" applyBorder="1" applyAlignment="1">
      <alignment horizontal="center" vertical="center" wrapText="1"/>
    </xf>
    <xf numFmtId="165" fontId="53" fillId="4" borderId="51" xfId="0" applyNumberFormat="1" applyFont="1" applyFill="1" applyBorder="1" applyAlignment="1">
      <alignment horizontal="center" vertical="center" wrapText="1"/>
    </xf>
    <xf numFmtId="165" fontId="22" fillId="3" borderId="25" xfId="0" applyNumberFormat="1" applyFont="1" applyFill="1" applyBorder="1" applyAlignment="1">
      <alignment horizontal="justify" vertical="center" wrapText="1"/>
    </xf>
    <xf numFmtId="165" fontId="22" fillId="3" borderId="24" xfId="0" applyNumberFormat="1" applyFont="1" applyFill="1" applyBorder="1" applyAlignment="1">
      <alignment horizontal="justify" vertical="center" wrapText="1"/>
    </xf>
    <xf numFmtId="165" fontId="22" fillId="3" borderId="27" xfId="0" applyNumberFormat="1" applyFont="1" applyFill="1" applyBorder="1" applyAlignment="1">
      <alignment horizontal="justify" vertical="center" wrapText="1"/>
    </xf>
    <xf numFmtId="165" fontId="22" fillId="3" borderId="28" xfId="0" applyNumberFormat="1" applyFont="1" applyFill="1" applyBorder="1" applyAlignment="1">
      <alignment horizontal="justify" vertical="center" wrapText="1"/>
    </xf>
    <xf numFmtId="167" fontId="43" fillId="5" borderId="68" xfId="2" applyNumberFormat="1" applyFont="1" applyFill="1" applyBorder="1" applyAlignment="1">
      <alignment horizontal="center" vertical="center"/>
    </xf>
    <xf numFmtId="167" fontId="43" fillId="5" borderId="2" xfId="2" applyNumberFormat="1" applyFont="1" applyFill="1" applyBorder="1" applyAlignment="1">
      <alignment horizontal="center" vertical="center"/>
    </xf>
    <xf numFmtId="165" fontId="22" fillId="3" borderId="63" xfId="0" applyNumberFormat="1" applyFont="1" applyFill="1" applyBorder="1" applyAlignment="1">
      <alignment horizontal="center" vertical="center" wrapText="1"/>
    </xf>
    <xf numFmtId="165" fontId="22" fillId="3" borderId="56" xfId="0" applyNumberFormat="1" applyFont="1" applyFill="1" applyBorder="1" applyAlignment="1">
      <alignment horizontal="center" vertical="center" wrapText="1"/>
    </xf>
    <xf numFmtId="165" fontId="22" fillId="3" borderId="26" xfId="0" applyNumberFormat="1" applyFont="1" applyFill="1" applyBorder="1" applyAlignment="1">
      <alignment horizontal="center" vertical="center" wrapText="1"/>
    </xf>
    <xf numFmtId="165" fontId="22" fillId="3" borderId="43" xfId="0" applyNumberFormat="1" applyFont="1" applyFill="1" applyBorder="1" applyAlignment="1">
      <alignment horizontal="center" vertical="center" wrapText="1"/>
    </xf>
    <xf numFmtId="165" fontId="22" fillId="3" borderId="65" xfId="0" applyNumberFormat="1" applyFont="1" applyFill="1" applyBorder="1" applyAlignment="1">
      <alignment horizontal="center" vertical="center" wrapText="1"/>
    </xf>
    <xf numFmtId="165" fontId="22" fillId="3" borderId="55" xfId="0" applyNumberFormat="1" applyFont="1" applyFill="1" applyBorder="1" applyAlignment="1">
      <alignment horizontal="center" vertical="center" wrapText="1"/>
    </xf>
    <xf numFmtId="165" fontId="53" fillId="4" borderId="26" xfId="0" applyNumberFormat="1" applyFont="1" applyFill="1" applyBorder="1" applyAlignment="1">
      <alignment horizontal="center" vertical="center" wrapText="1"/>
    </xf>
    <xf numFmtId="165" fontId="53" fillId="4" borderId="72" xfId="0" applyNumberFormat="1" applyFont="1" applyFill="1" applyBorder="1" applyAlignment="1">
      <alignment horizontal="center" vertical="center" wrapText="1"/>
    </xf>
    <xf numFmtId="167" fontId="43" fillId="5" borderId="40" xfId="2" applyNumberFormat="1" applyFont="1" applyFill="1" applyBorder="1" applyAlignment="1">
      <alignment horizontal="center" vertical="center" wrapText="1"/>
    </xf>
    <xf numFmtId="167" fontId="43" fillId="5" borderId="68" xfId="2" applyNumberFormat="1" applyFont="1" applyFill="1" applyBorder="1" applyAlignment="1">
      <alignment horizontal="center" vertical="center" wrapText="1"/>
    </xf>
    <xf numFmtId="167" fontId="44" fillId="5" borderId="68" xfId="2" applyNumberFormat="1" applyFont="1" applyFill="1" applyBorder="1" applyAlignment="1">
      <alignment horizontal="center" vertical="center"/>
    </xf>
    <xf numFmtId="165" fontId="47" fillId="6" borderId="18" xfId="0" applyNumberFormat="1" applyFont="1" applyFill="1" applyBorder="1" applyAlignment="1">
      <alignment horizontal="justify" vertical="center" wrapText="1"/>
    </xf>
    <xf numFmtId="165" fontId="47" fillId="6" borderId="0" xfId="0" applyNumberFormat="1" applyFont="1" applyFill="1" applyBorder="1" applyAlignment="1">
      <alignment horizontal="justify" vertical="center" wrapText="1"/>
    </xf>
    <xf numFmtId="165" fontId="47" fillId="6" borderId="19" xfId="0" applyNumberFormat="1" applyFont="1" applyFill="1" applyBorder="1" applyAlignment="1">
      <alignment horizontal="justify" vertical="center" wrapText="1"/>
    </xf>
    <xf numFmtId="165" fontId="52" fillId="4" borderId="63" xfId="0" applyNumberFormat="1" applyFont="1" applyFill="1" applyBorder="1" applyAlignment="1">
      <alignment horizontal="center" vertical="center" wrapText="1"/>
    </xf>
    <xf numFmtId="165" fontId="52" fillId="4" borderId="60" xfId="0" applyNumberFormat="1" applyFont="1" applyFill="1" applyBorder="1" applyAlignment="1">
      <alignment horizontal="center" vertical="center" wrapText="1"/>
    </xf>
    <xf numFmtId="165" fontId="52" fillId="4" borderId="65" xfId="0" applyNumberFormat="1" applyFont="1" applyFill="1" applyBorder="1" applyAlignment="1">
      <alignment horizontal="center" vertical="center" wrapText="1"/>
    </xf>
    <xf numFmtId="165" fontId="52" fillId="4" borderId="51" xfId="0" applyNumberFormat="1" applyFont="1" applyFill="1" applyBorder="1" applyAlignment="1">
      <alignment horizontal="center" vertical="center" wrapText="1"/>
    </xf>
    <xf numFmtId="165" fontId="46" fillId="6" borderId="24" xfId="0" applyNumberFormat="1" applyFont="1" applyFill="1" applyBorder="1" applyAlignment="1">
      <alignment horizontal="center" vertical="center" wrapText="1"/>
    </xf>
    <xf numFmtId="165" fontId="46" fillId="6" borderId="43" xfId="0" applyNumberFormat="1" applyFont="1" applyFill="1" applyBorder="1" applyAlignment="1">
      <alignment horizontal="center" vertical="center" wrapText="1"/>
    </xf>
    <xf numFmtId="165" fontId="46" fillId="6" borderId="28" xfId="0" applyNumberFormat="1" applyFont="1" applyFill="1" applyBorder="1" applyAlignment="1">
      <alignment horizontal="center" vertical="center" wrapText="1"/>
    </xf>
    <xf numFmtId="165" fontId="22" fillId="3" borderId="5" xfId="0" applyNumberFormat="1" applyFont="1" applyFill="1" applyBorder="1" applyAlignment="1">
      <alignment horizontal="justify" vertical="center"/>
    </xf>
    <xf numFmtId="165" fontId="22" fillId="3" borderId="7" xfId="0" applyNumberFormat="1" applyFont="1" applyFill="1" applyBorder="1" applyAlignment="1">
      <alignment horizontal="justify" vertical="center"/>
    </xf>
    <xf numFmtId="165" fontId="53" fillId="4" borderId="1" xfId="0" applyNumberFormat="1" applyFont="1" applyFill="1" applyBorder="1" applyAlignment="1">
      <alignment horizontal="center" vertical="center" wrapText="1"/>
    </xf>
    <xf numFmtId="1" fontId="43" fillId="5" borderId="6" xfId="0" applyNumberFormat="1" applyFont="1" applyFill="1" applyBorder="1" applyAlignment="1">
      <alignment horizontal="center" vertical="center"/>
    </xf>
    <xf numFmtId="1" fontId="43" fillId="5" borderId="1" xfId="0" applyNumberFormat="1" applyFont="1" applyFill="1" applyBorder="1" applyAlignment="1">
      <alignment horizontal="center" vertical="center"/>
    </xf>
    <xf numFmtId="1" fontId="43" fillId="5" borderId="31" xfId="0" applyNumberFormat="1" applyFont="1" applyFill="1" applyBorder="1" applyAlignment="1">
      <alignment horizontal="center" vertical="center"/>
    </xf>
    <xf numFmtId="1" fontId="43" fillId="5" borderId="3" xfId="0" applyNumberFormat="1" applyFont="1" applyFill="1" applyBorder="1" applyAlignment="1">
      <alignment horizontal="center" vertical="center"/>
    </xf>
  </cellXfs>
  <cellStyles count="30">
    <cellStyle name="Millares" xfId="1" builtinId="3"/>
    <cellStyle name="Millares 2" xfId="6"/>
    <cellStyle name="Millares 2 2" xfId="20"/>
    <cellStyle name="Millares 3" xfId="18"/>
    <cellStyle name="Moneda" xfId="2" builtinId="4"/>
    <cellStyle name="Moneda 2" xfId="7"/>
    <cellStyle name="Moneda 2 2" xfId="21"/>
    <cellStyle name="Moneda 3" xfId="16"/>
    <cellStyle name="Moneda 4" xfId="25"/>
    <cellStyle name="Normal" xfId="0" builtinId="0"/>
    <cellStyle name="Normal 10" xfId="22"/>
    <cellStyle name="Normal 11" xfId="23"/>
    <cellStyle name="Normal 12" xfId="24"/>
    <cellStyle name="Normal 13" xfId="26"/>
    <cellStyle name="Normal 14" xfId="27"/>
    <cellStyle name="Normal 15" xfId="28"/>
    <cellStyle name="Normal 16" xfId="29"/>
    <cellStyle name="Normal 2" xfId="5"/>
    <cellStyle name="Normal 2 2" xfId="4"/>
    <cellStyle name="Normal 2 2 2" xfId="8"/>
    <cellStyle name="Normal 2 2 3" xfId="17"/>
    <cellStyle name="Normal 2 3" xfId="19"/>
    <cellStyle name="Normal 3" xfId="9"/>
    <cellStyle name="Normal 4" xfId="11"/>
    <cellStyle name="Normal 5" xfId="10"/>
    <cellStyle name="Normal 6" xfId="12"/>
    <cellStyle name="Normal 7" xfId="13"/>
    <cellStyle name="Normal 8" xfId="14"/>
    <cellStyle name="Normal 9" xfId="15"/>
    <cellStyle name="Porcentaje" xfId="3" builtinId="5"/>
  </cellStyles>
  <dxfs count="0"/>
  <tableStyles count="0" defaultTableStyle="TableStyleMedium2" defaultPivotStyle="PivotStyleLight16"/>
  <colors>
    <mruColors>
      <color rgb="FF5C497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8823712"/>
        <c:axId val="278824496"/>
      </c:lineChart>
      <c:catAx>
        <c:axId val="27882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8824496"/>
        <c:crosses val="autoZero"/>
        <c:auto val="1"/>
        <c:lblAlgn val="ctr"/>
        <c:lblOffset val="100"/>
        <c:noMultiLvlLbl val="0"/>
      </c:catAx>
      <c:valAx>
        <c:axId val="278824496"/>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8823712"/>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8825280"/>
        <c:axId val="278825672"/>
      </c:lineChart>
      <c:catAx>
        <c:axId val="278825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8825672"/>
        <c:crosses val="autoZero"/>
        <c:auto val="1"/>
        <c:lblAlgn val="ctr"/>
        <c:lblOffset val="100"/>
        <c:noMultiLvlLbl val="0"/>
      </c:catAx>
      <c:valAx>
        <c:axId val="278825672"/>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8825280"/>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9621280"/>
        <c:axId val="279621672"/>
      </c:lineChart>
      <c:catAx>
        <c:axId val="279621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9621672"/>
        <c:crosses val="autoZero"/>
        <c:auto val="1"/>
        <c:lblAlgn val="ctr"/>
        <c:lblOffset val="100"/>
        <c:noMultiLvlLbl val="0"/>
      </c:catAx>
      <c:valAx>
        <c:axId val="279621672"/>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9621280"/>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9624024"/>
        <c:axId val="279624416"/>
      </c:lineChart>
      <c:catAx>
        <c:axId val="279624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9624416"/>
        <c:crosses val="autoZero"/>
        <c:auto val="1"/>
        <c:lblAlgn val="ctr"/>
        <c:lblOffset val="100"/>
        <c:noMultiLvlLbl val="0"/>
      </c:catAx>
      <c:valAx>
        <c:axId val="279624416"/>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9624024"/>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a:t>EFICIENCIAS</a:t>
            </a:r>
          </a:p>
        </c:rich>
      </c:tx>
      <c:layout>
        <c:manualLayout>
          <c:xMode val="edge"/>
          <c:yMode val="edge"/>
          <c:x val="0.48765860515413695"/>
          <c:y val="6.5987374680531244E-2"/>
        </c:manualLayout>
      </c:layout>
      <c:overlay val="1"/>
    </c:title>
    <c:autoTitleDeleted val="0"/>
    <c:plotArea>
      <c:layout>
        <c:manualLayout>
          <c:layoutTarget val="inner"/>
          <c:xMode val="edge"/>
          <c:yMode val="edge"/>
          <c:x val="1.9305017348674253E-2"/>
          <c:y val="5.4342543854555149E-2"/>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0093914781681488E-2"/>
                  <c:y val="-3.337206793245876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[4]Eficiencias!$A$43</c:f>
              <c:strCache>
                <c:ptCount val="1"/>
                <c:pt idx="0">
                  <c:v>% EFICIENCIA GLOBAL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[4]Eficiencias!$C$43:$J$43</c:f>
              <c:numCache>
                <c:formatCode>General</c:formatCode>
                <c:ptCount val="8"/>
                <c:pt idx="0">
                  <c:v>0.25482818415301023</c:v>
                </c:pt>
                <c:pt idx="1">
                  <c:v>0.27832177882693371</c:v>
                </c:pt>
                <c:pt idx="2">
                  <c:v>0.28646837745615328</c:v>
                </c:pt>
                <c:pt idx="3">
                  <c:v>0.27700369097333977</c:v>
                </c:pt>
                <c:pt idx="4">
                  <c:v>0.28056921532101764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7339744"/>
        <c:axId val="277340136"/>
      </c:lineChart>
      <c:catAx>
        <c:axId val="27733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7340136"/>
        <c:crosses val="autoZero"/>
        <c:auto val="1"/>
        <c:lblAlgn val="ctr"/>
        <c:lblOffset val="100"/>
        <c:noMultiLvlLbl val="0"/>
      </c:catAx>
      <c:valAx>
        <c:axId val="277340136"/>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7339744"/>
        <c:crosses val="autoZero"/>
        <c:crossBetween val="between"/>
      </c:valAx>
      <c:spPr>
        <a:noFill/>
        <a:ln>
          <a:noFill/>
        </a:ln>
        <a:effectLst/>
      </c:spPr>
    </c:plotArea>
    <c:legend>
      <c:legendPos val="b"/>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MX" sz="1050" b="1" i="0" baseline="0">
                <a:effectLst/>
              </a:rPr>
              <a:t>EFICIENCIA GLOBAL </a:t>
            </a:r>
            <a:endParaRPr lang="es-MX" sz="1050">
              <a:effectLst/>
            </a:endParaRPr>
          </a:p>
          <a:p>
            <a:pPr>
              <a:defRPr sz="1050"/>
            </a:pPr>
            <a:r>
              <a:rPr lang="es-MX" sz="1050" b="1" i="0" baseline="0">
                <a:effectLst/>
              </a:rPr>
              <a:t>(M3 RECAUDADO OPORTUNO / M3 EXTRAÍDO)</a:t>
            </a:r>
            <a:endParaRPr lang="es-MX" sz="1050"/>
          </a:p>
        </c:rich>
      </c:tx>
      <c:layout>
        <c:manualLayout>
          <c:xMode val="edge"/>
          <c:yMode val="edge"/>
          <c:x val="0.36357144239691908"/>
          <c:y val="3.8816102753253673E-2"/>
        </c:manualLayout>
      </c:layout>
      <c:overlay val="1"/>
    </c:title>
    <c:autoTitleDeleted val="0"/>
    <c:plotArea>
      <c:layout>
        <c:manualLayout>
          <c:layoutTarget val="inner"/>
          <c:xMode val="edge"/>
          <c:yMode val="edge"/>
          <c:x val="1.8018016192095969E-2"/>
          <c:y val="0"/>
          <c:w val="0.97168597455527772"/>
          <c:h val="0.80202442785981454"/>
        </c:manualLayout>
      </c:layout>
      <c:lineChart>
        <c:grouping val="standard"/>
        <c:varyColors val="0"/>
        <c:ser>
          <c:idx val="2"/>
          <c:order val="0"/>
          <c:tx>
            <c:strRef>
              <c:f>[4]Eficiencias!$A$22</c:f>
              <c:strCache>
                <c:ptCount val="1"/>
                <c:pt idx="0">
                  <c:v>% EFICIENCIA FÍSICA</c:v>
                </c:pt>
              </c:strCache>
            </c:strRef>
          </c:tx>
          <c:marker>
            <c:symbol val="triangle"/>
            <c:size val="3"/>
          </c:marker>
          <c:dLbls>
            <c:dLbl>
              <c:idx val="4"/>
              <c:layout>
                <c:manualLayout>
                  <c:x val="-2.1425509646966708E-2"/>
                  <c:y val="-4.889850903376023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[4]Eficiencias!$C$22:$J$22</c:f>
              <c:numCache>
                <c:formatCode>General</c:formatCode>
                <c:ptCount val="8"/>
                <c:pt idx="0">
                  <c:v>0.41219867691218648</c:v>
                </c:pt>
                <c:pt idx="1">
                  <c:v>0.44698225628053206</c:v>
                </c:pt>
                <c:pt idx="2">
                  <c:v>0.43306043614120304</c:v>
                </c:pt>
                <c:pt idx="3">
                  <c:v>0.46013135302663793</c:v>
                </c:pt>
                <c:pt idx="4">
                  <c:v>0.47699206094922803</c:v>
                </c:pt>
                <c:pt idx="5">
                  <c:v>0.47999999999999993</c:v>
                </c:pt>
                <c:pt idx="6">
                  <c:v>0.5</c:v>
                </c:pt>
                <c:pt idx="7">
                  <c:v>0.52</c:v>
                </c:pt>
              </c:numCache>
            </c:numRef>
          </c:val>
          <c:smooth val="0"/>
        </c:ser>
        <c:ser>
          <c:idx val="0"/>
          <c:order val="1"/>
          <c:tx>
            <c:strRef>
              <c:f>[4]Eficiencias!$A$41</c:f>
              <c:strCache>
                <c:ptCount val="1"/>
                <c:pt idx="0">
                  <c:v>% EFICIENCIA COMERCIAL</c:v>
                </c:pt>
              </c:strCache>
            </c:strRef>
          </c:tx>
          <c:dLbls>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[4]Eficiencias!$C$41:$J$41</c:f>
              <c:numCache>
                <c:formatCode>General</c:formatCode>
                <c:ptCount val="8"/>
                <c:pt idx="0">
                  <c:v>0.61821689012189152</c:v>
                </c:pt>
                <c:pt idx="1">
                  <c:v>0.62266851741035378</c:v>
                </c:pt>
                <c:pt idx="2">
                  <c:v>0.66149745751132949</c:v>
                </c:pt>
                <c:pt idx="3">
                  <c:v>0.60201003289880894</c:v>
                </c:pt>
                <c:pt idx="4">
                  <c:v>0.58820520987849734</c:v>
                </c:pt>
                <c:pt idx="5">
                  <c:v>0.62201003289880896</c:v>
                </c:pt>
                <c:pt idx="6">
                  <c:v>0.64201003289880898</c:v>
                </c:pt>
                <c:pt idx="7">
                  <c:v>0.662010032898809</c:v>
                </c:pt>
              </c:numCache>
            </c:numRef>
          </c:val>
          <c:smooth val="0"/>
        </c:ser>
        <c:ser>
          <c:idx val="1"/>
          <c:order val="2"/>
          <c:tx>
            <c:strRef>
              <c:f>[4]Eficiencias!$A$72</c:f>
              <c:strCache>
                <c:ptCount val="1"/>
                <c:pt idx="0">
                  <c:v>% EFICIENCIA GLOBAL</c:v>
                </c:pt>
              </c:strCache>
            </c:strRef>
          </c:tx>
          <c:dLbls>
            <c:dLbl>
              <c:idx val="2"/>
              <c:layout>
                <c:manualLayout>
                  <c:x val="-2.0055755394134921E-2"/>
                  <c:y val="-3.3372067932458831E-2"/>
                </c:manualLayout>
              </c:layout>
              <c:dLblPos val="r"/>
              <c:showLegendKey val="0"/>
              <c:showVal val="1"/>
              <c:showCatName val="0"/>
              <c:showSerName val="0"/>
              <c:showPercent val="0"/>
              <c:showBubbleSize val="0"/>
              <c:extLst>
                <c:ext xmlns:c15="http://schemas.microsoft.com/office/drawing/2012/chart" uri="{CE6537A1-D6FC-4f65-9D91-7224C49458BB}"/>
              </c:extLst>
            </c:dLbl>
            <c:dLbl>
              <c:idx val="3"/>
              <c:layout>
                <c:manualLayout>
                  <c:x val="-2.0055755394134921E-2"/>
                  <c:y val="-2.9490457657133391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800" b="1"/>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[4]Eficiencias!$C$2:$J$2</c:f>
              <c:strCache>
                <c:ptCount val="8"/>
                <c:pt idx="0">
                  <c:v>2012</c:v>
                </c:pt>
                <c:pt idx="1">
                  <c:v>2013</c:v>
                </c:pt>
                <c:pt idx="2">
                  <c:v>2014</c:v>
                </c:pt>
                <c:pt idx="3">
                  <c:v>2015</c:v>
                </c:pt>
                <c:pt idx="4">
                  <c:v>JULIO 2016</c:v>
                </c:pt>
                <c:pt idx="5">
                  <c:v>CIERRE 2016</c:v>
                </c:pt>
                <c:pt idx="6">
                  <c:v>2017</c:v>
                </c:pt>
                <c:pt idx="7">
                  <c:v>2018</c:v>
                </c:pt>
              </c:strCache>
            </c:strRef>
          </c:cat>
          <c:val>
            <c:numRef>
              <c:f>[4]Eficiencias!$C$72:$J$72</c:f>
              <c:numCache>
                <c:formatCode>General</c:formatCode>
                <c:ptCount val="8"/>
                <c:pt idx="0">
                  <c:v>0.28714296244016163</c:v>
                </c:pt>
                <c:pt idx="1">
                  <c:v>0.32097297176920697</c:v>
                </c:pt>
                <c:pt idx="2">
                  <c:v>0.36705671919730692</c:v>
                </c:pt>
                <c:pt idx="3">
                  <c:v>0.38530765359923003</c:v>
                </c:pt>
                <c:pt idx="4">
                  <c:v>0.23201206413358444</c:v>
                </c:pt>
                <c:pt idx="5">
                  <c:v>0.29856481579142824</c:v>
                </c:pt>
                <c:pt idx="6">
                  <c:v>0.32100501644940449</c:v>
                </c:pt>
                <c:pt idx="7">
                  <c:v>0.34424521710738071</c:v>
                </c:pt>
              </c:numCache>
            </c:numRef>
          </c:val>
          <c:smooth val="0"/>
        </c:ser>
        <c:dLbls>
          <c:showLegendKey val="0"/>
          <c:showVal val="0"/>
          <c:showCatName val="0"/>
          <c:showSerName val="0"/>
          <c:showPercent val="0"/>
          <c:showBubbleSize val="0"/>
        </c:dLbls>
        <c:marker val="1"/>
        <c:smooth val="0"/>
        <c:axId val="279623632"/>
        <c:axId val="279623240"/>
      </c:lineChart>
      <c:catAx>
        <c:axId val="27962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800"/>
            </a:pPr>
            <a:endParaRPr lang="es-MX"/>
          </a:p>
        </c:txPr>
        <c:crossAx val="279623240"/>
        <c:crosses val="autoZero"/>
        <c:auto val="1"/>
        <c:lblAlgn val="ctr"/>
        <c:lblOffset val="100"/>
        <c:noMultiLvlLbl val="0"/>
      </c:catAx>
      <c:valAx>
        <c:axId val="279623240"/>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279623632"/>
        <c:crosses val="autoZero"/>
        <c:crossBetween val="between"/>
      </c:valAx>
      <c:spPr>
        <a:noFill/>
        <a:ln>
          <a:noFill/>
        </a:ln>
        <a:effectLst/>
      </c:spPr>
    </c:plotArea>
    <c:legend>
      <c:legendPos val="b"/>
      <c:layout>
        <c:manualLayout>
          <c:xMode val="edge"/>
          <c:yMode val="edge"/>
          <c:x val="0.25582636294683953"/>
          <c:y val="0.87290904989794726"/>
          <c:w val="0.48575576157513356"/>
          <c:h val="5.3340354870870743E-2"/>
        </c:manualLayout>
      </c:layout>
      <c:overlay val="0"/>
      <c:spPr>
        <a:noFill/>
        <a:ln>
          <a:noFill/>
        </a:ln>
        <a:effectLst/>
      </c:spPr>
      <c:txPr>
        <a:bodyPr rot="0" vert="horz"/>
        <a:lstStyle/>
        <a:p>
          <a:pPr>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itchFamily="34" charset="0"/>
          <a:cs typeface="Arial" pitchFamily="34" charset="0"/>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169285</xdr:colOff>
      <xdr:row>1</xdr:row>
      <xdr:rowOff>244185</xdr:rowOff>
    </xdr:from>
    <xdr:to>
      <xdr:col>6</xdr:col>
      <xdr:colOff>2791692</xdr:colOff>
      <xdr:row>2</xdr:row>
      <xdr:rowOff>381001</xdr:rowOff>
    </xdr:to>
    <xdr:pic>
      <xdr:nvPicPr>
        <xdr:cNvPr id="7" name="Imagen 6" descr="JAPAMI"/>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052" r="58396" b="88701"/>
        <a:stretch/>
      </xdr:blipFill>
      <xdr:spPr bwMode="auto">
        <a:xfrm>
          <a:off x="3693535" y="815685"/>
          <a:ext cx="15100157" cy="356581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38</xdr:col>
      <xdr:colOff>604838</xdr:colOff>
      <xdr:row>1</xdr:row>
      <xdr:rowOff>279941</xdr:rowOff>
    </xdr:from>
    <xdr:to>
      <xdr:col>40</xdr:col>
      <xdr:colOff>2092420</xdr:colOff>
      <xdr:row>1</xdr:row>
      <xdr:rowOff>3143251</xdr:rowOff>
    </xdr:to>
    <xdr:pic>
      <xdr:nvPicPr>
        <xdr:cNvPr id="8" name="Imagen 7" descr="JAPAMI"/>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6794" t="1991" r="3789" b="90275"/>
        <a:stretch/>
      </xdr:blipFill>
      <xdr:spPr bwMode="auto">
        <a:xfrm>
          <a:off x="91854338" y="851441"/>
          <a:ext cx="9583832" cy="286331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38</xdr:col>
      <xdr:colOff>1335646</xdr:colOff>
      <xdr:row>69</xdr:row>
      <xdr:rowOff>152400</xdr:rowOff>
    </xdr:from>
    <xdr:to>
      <xdr:col>41</xdr:col>
      <xdr:colOff>190502</xdr:colOff>
      <xdr:row>70</xdr:row>
      <xdr:rowOff>2667000</xdr:rowOff>
    </xdr:to>
    <xdr:pic>
      <xdr:nvPicPr>
        <xdr:cNvPr id="9" name="Imagen 8" descr="JAPAMI"/>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7480" t="91324" r="3854" b="1170"/>
        <a:stretch/>
      </xdr:blipFill>
      <xdr:spPr bwMode="auto">
        <a:xfrm>
          <a:off x="97125396" y="64446150"/>
          <a:ext cx="9554606" cy="32131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267133</xdr:colOff>
      <xdr:row>69</xdr:row>
      <xdr:rowOff>574531</xdr:rowOff>
    </xdr:from>
    <xdr:to>
      <xdr:col>8</xdr:col>
      <xdr:colOff>1790893</xdr:colOff>
      <xdr:row>70</xdr:row>
      <xdr:rowOff>2476500</xdr:rowOff>
    </xdr:to>
    <xdr:pic>
      <xdr:nvPicPr>
        <xdr:cNvPr id="13" name="Imagen 12" descr="JAPAMI"/>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1444" r="48700" b="461"/>
        <a:stretch/>
      </xdr:blipFill>
      <xdr:spPr bwMode="auto">
        <a:xfrm>
          <a:off x="1219633" y="65535031"/>
          <a:ext cx="21145260" cy="2568719"/>
        </a:xfrm>
        <a:prstGeom prst="rect">
          <a:avLst/>
        </a:prstGeom>
        <a:noFill/>
        <a:ln>
          <a:noFill/>
        </a:ln>
        <a:extLst>
          <a:ext uri="{53640926-AAD7-44D8-BBD7-CCE9431645EC}">
            <a14:shadowObscured xmlns:a14="http://schemas.microsoft.com/office/drawing/2010/main"/>
          </a:ext>
        </a:extLst>
      </xdr:spPr>
    </xdr:pic>
    <xdr:clientData/>
  </xdr:twoCellAnchor>
  <xdr:twoCellAnchor>
    <xdr:from>
      <xdr:col>5</xdr:col>
      <xdr:colOff>952500</xdr:colOff>
      <xdr:row>1</xdr:row>
      <xdr:rowOff>381000</xdr:rowOff>
    </xdr:from>
    <xdr:to>
      <xdr:col>39</xdr:col>
      <xdr:colOff>4667249</xdr:colOff>
      <xdr:row>1</xdr:row>
      <xdr:rowOff>4286250</xdr:rowOff>
    </xdr:to>
    <xdr:sp macro="" textlink="">
      <xdr:nvSpPr>
        <xdr:cNvPr id="2" name="CuadroTexto 1"/>
        <xdr:cNvSpPr txBox="1"/>
      </xdr:nvSpPr>
      <xdr:spPr>
        <a:xfrm>
          <a:off x="14287500" y="952500"/>
          <a:ext cx="91630499" cy="3905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extrusionH="57150">
            <a:bevelT w="50800" h="38100" prst="riblet"/>
          </a:sp3d>
        </a:bodyPr>
        <a:lstStyle/>
        <a:p>
          <a:pPr algn="ctr"/>
          <a:r>
            <a:rPr lang="es-MX" sz="15000" b="0" cap="none" spc="0">
              <a:ln w="0">
                <a:noFill/>
              </a:ln>
              <a:solidFill>
                <a:schemeClr val="accent1">
                  <a:lumMod val="50000"/>
                </a:schemeClr>
              </a:solidFill>
              <a:effectLst>
                <a:outerShdw blurRad="50800" dist="38100" dir="18900000" algn="bl" rotWithShape="0">
                  <a:prstClr val="black">
                    <a:alpha val="40000"/>
                  </a:prstClr>
                </a:outerShdw>
                <a:reflection blurRad="469900" stA="27000" endPos="22000" dist="50800" dir="5400000" sy="-100000" algn="bl" rotWithShape="0"/>
              </a:effectLst>
              <a:latin typeface="Arial Black" panose="020B0A04020102020204" pitchFamily="34" charset="0"/>
            </a:rPr>
            <a:t>MAPA PLAN DE TRABAJO JAPAMI 2016-2018.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385233</xdr:colOff>
      <xdr:row>44</xdr:row>
      <xdr:rowOff>20108</xdr:rowOff>
    </xdr:from>
    <xdr:to>
      <xdr:col>12</xdr:col>
      <xdr:colOff>120651</xdr:colOff>
      <xdr:row>61</xdr:row>
      <xdr:rowOff>53446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74</xdr:row>
      <xdr:rowOff>0</xdr:rowOff>
    </xdr:from>
    <xdr:to>
      <xdr:col>12</xdr:col>
      <xdr:colOff>123826</xdr:colOff>
      <xdr:row>91</xdr:row>
      <xdr:rowOff>33338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lopez/CONFIG~1/Temp/Xl0000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flores/AppData/Local/Microsoft/Windows/Temporary%20Internet%20Files/Content.Outlook/DKX8RHI1/SES%202016%20JAPAMI-PRESIDENC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lopez\Presupuesto%202011\Informacion%20Presupuesto%202011\Papeles%20de%20Trabajo%20Para%20Presentacion\1ra%20Modificacion%202011\1ra%20Modificacion%20egresos%202011%2015%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hernandez/DANIEL%20DESARROLLO%20INSTITUCIONAL/Eficiencia%20JAPAMI%202012%20-%202016%20(julio%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ENTE"/>
      <sheetName val="Claudia"/>
      <sheetName val="BASE "/>
      <sheetName val="BASE 2"/>
      <sheetName val="estadístico"/>
      <sheetName val="TABLA"/>
      <sheetName val="Valuación por puntos"/>
      <sheetName val="clases"/>
      <sheetName val="SAL. ACT. min"/>
      <sheetName val="ESCENARIO1"/>
      <sheetName val="ESCENARIO 2"/>
      <sheetName val="ESCENARIO 3 "/>
      <sheetName val="ESCENARIO 4"/>
      <sheetName val="PLAZAS REALES MAX"/>
      <sheetName val="PLAZAS REALES REAL"/>
      <sheetName val="PLAZAS REALES MIN"/>
      <sheetName val="coi"/>
      <sheetName val="RESUMEN"/>
      <sheetName val="Capacitación"/>
    </sheetNames>
    <sheetDataSet>
      <sheetData sheetId="0" refreshError="1"/>
      <sheetData sheetId="1"/>
      <sheetData sheetId="2" refreshError="1"/>
      <sheetData sheetId="3"/>
      <sheetData sheetId="4"/>
      <sheetData sheetId="5" refreshError="1">
        <row r="2">
          <cell r="A2" t="str">
            <v>FAMILIA TÉCNICA</v>
          </cell>
          <cell r="B2" t="str">
            <v>CLASE</v>
          </cell>
          <cell r="C2" t="str">
            <v>FRECUENCIA</v>
          </cell>
          <cell r="D2" t="str">
            <v>FAMILIA ADMON</v>
          </cell>
          <cell r="E2" t="str">
            <v>CLASE2</v>
          </cell>
          <cell r="F2" t="str">
            <v>FRECUENCIA3</v>
          </cell>
        </row>
        <row r="3">
          <cell r="A3" t="str">
            <v>1OP-001-01</v>
          </cell>
          <cell r="B3">
            <v>148</v>
          </cell>
          <cell r="C3">
            <v>2</v>
          </cell>
          <cell r="D3" t="str">
            <v>1AD-001-01</v>
          </cell>
          <cell r="E3">
            <v>123</v>
          </cell>
          <cell r="F3">
            <v>2</v>
          </cell>
        </row>
        <row r="4">
          <cell r="A4" t="str">
            <v>1OP-002-01</v>
          </cell>
          <cell r="B4">
            <v>173</v>
          </cell>
          <cell r="C4">
            <v>1</v>
          </cell>
          <cell r="D4" t="str">
            <v>1AD-002-01</v>
          </cell>
          <cell r="E4">
            <v>151</v>
          </cell>
          <cell r="F4">
            <v>1</v>
          </cell>
        </row>
        <row r="5">
          <cell r="A5" t="str">
            <v>1OP-003-01</v>
          </cell>
          <cell r="B5">
            <v>176</v>
          </cell>
          <cell r="C5">
            <v>14</v>
          </cell>
        </row>
        <row r="6">
          <cell r="A6" t="str">
            <v>1OP-004-01</v>
          </cell>
          <cell r="B6">
            <v>176</v>
          </cell>
          <cell r="C6">
            <v>3</v>
          </cell>
        </row>
        <row r="7">
          <cell r="A7" t="str">
            <v>2TE-001-01</v>
          </cell>
          <cell r="B7">
            <v>208</v>
          </cell>
          <cell r="C7">
            <v>1</v>
          </cell>
          <cell r="D7" t="str">
            <v>2AD-001-01</v>
          </cell>
          <cell r="E7">
            <v>201</v>
          </cell>
          <cell r="F7">
            <v>16</v>
          </cell>
        </row>
        <row r="8">
          <cell r="A8" t="str">
            <v>2TE-002-01</v>
          </cell>
          <cell r="B8">
            <v>210</v>
          </cell>
          <cell r="C8">
            <v>2</v>
          </cell>
          <cell r="D8" t="str">
            <v>2AD-002-01</v>
          </cell>
          <cell r="E8">
            <v>204</v>
          </cell>
          <cell r="F8">
            <v>2</v>
          </cell>
        </row>
        <row r="9">
          <cell r="A9" t="str">
            <v>3TE-001-01</v>
          </cell>
          <cell r="B9">
            <v>229</v>
          </cell>
          <cell r="C9">
            <v>2</v>
          </cell>
          <cell r="D9" t="str">
            <v>3AD-001-01</v>
          </cell>
          <cell r="E9">
            <v>225</v>
          </cell>
          <cell r="F9">
            <v>1</v>
          </cell>
        </row>
        <row r="10">
          <cell r="A10" t="str">
            <v>3TE-002-01</v>
          </cell>
          <cell r="B10">
            <v>244</v>
          </cell>
          <cell r="C10">
            <v>7</v>
          </cell>
          <cell r="D10" t="str">
            <v>3AD-002-01</v>
          </cell>
          <cell r="E10">
            <v>231</v>
          </cell>
          <cell r="F10">
            <v>2</v>
          </cell>
        </row>
        <row r="11">
          <cell r="D11" t="str">
            <v>3AD-003-01</v>
          </cell>
          <cell r="E11">
            <v>243</v>
          </cell>
          <cell r="F11">
            <v>4</v>
          </cell>
        </row>
        <row r="12">
          <cell r="A12" t="str">
            <v>4TE-001-01</v>
          </cell>
          <cell r="B12">
            <v>281</v>
          </cell>
          <cell r="C12">
            <v>16</v>
          </cell>
          <cell r="D12" t="str">
            <v>4AD-001-01</v>
          </cell>
          <cell r="E12">
            <v>278</v>
          </cell>
          <cell r="F12">
            <v>8</v>
          </cell>
        </row>
        <row r="13">
          <cell r="A13" t="str">
            <v>5TE-001-01</v>
          </cell>
          <cell r="B13">
            <v>319</v>
          </cell>
          <cell r="C13">
            <v>7</v>
          </cell>
          <cell r="D13" t="str">
            <v>5AD-001-01</v>
          </cell>
          <cell r="E13">
            <v>308</v>
          </cell>
          <cell r="F13">
            <v>5</v>
          </cell>
        </row>
        <row r="14">
          <cell r="A14" t="str">
            <v>6TA-001-01</v>
          </cell>
          <cell r="B14">
            <v>329</v>
          </cell>
          <cell r="C14">
            <v>6</v>
          </cell>
          <cell r="D14" t="str">
            <v>6AD-001-01</v>
          </cell>
          <cell r="E14">
            <v>315</v>
          </cell>
          <cell r="F14">
            <v>2</v>
          </cell>
        </row>
        <row r="15">
          <cell r="A15" t="str">
            <v>7TE-001-01</v>
          </cell>
          <cell r="B15">
            <v>340</v>
          </cell>
          <cell r="C15">
            <v>27</v>
          </cell>
          <cell r="D15" t="str">
            <v>7AD-001-01</v>
          </cell>
          <cell r="E15">
            <v>326</v>
          </cell>
          <cell r="F15">
            <v>14</v>
          </cell>
        </row>
        <row r="16">
          <cell r="A16" t="str">
            <v>8JT-001-01</v>
          </cell>
          <cell r="B16">
            <v>348</v>
          </cell>
          <cell r="C16">
            <v>12</v>
          </cell>
          <cell r="D16" t="str">
            <v>8JA-001-01</v>
          </cell>
          <cell r="E16">
            <v>333</v>
          </cell>
          <cell r="F16">
            <v>8</v>
          </cell>
        </row>
        <row r="17">
          <cell r="A17" t="str">
            <v>9MT-001-01</v>
          </cell>
          <cell r="B17">
            <v>355</v>
          </cell>
          <cell r="C17">
            <v>5</v>
          </cell>
          <cell r="D17" t="str">
            <v>9MA-001-01</v>
          </cell>
          <cell r="E17">
            <v>339</v>
          </cell>
          <cell r="F17">
            <v>6</v>
          </cell>
        </row>
        <row r="18">
          <cell r="A18" t="str">
            <v>10GT-001-01</v>
          </cell>
          <cell r="B18">
            <v>362</v>
          </cell>
          <cell r="C18">
            <v>2</v>
          </cell>
          <cell r="D18" t="str">
            <v>10GA-001-01</v>
          </cell>
          <cell r="E18">
            <v>355</v>
          </cell>
          <cell r="F18">
            <v>3</v>
          </cell>
        </row>
      </sheetData>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2016"/>
      <sheetName val="Unidades de Medida"/>
      <sheetName val="Desglose SES 1 (Presidencia)"/>
    </sheetNames>
    <sheetDataSet>
      <sheetData sheetId="0">
        <row r="10">
          <cell r="C10" t="str">
            <v>Contribuir a satisfacer las necesidades básicas de agua potable de la población, a través de la provisión del servicio de manera oportuna y eficiente, en términos de calidad, cantidad y continuidad, con base a la normatividad en la materia</v>
          </cell>
        </row>
      </sheetData>
      <sheetData sheetId="1">
        <row r="1">
          <cell r="A1" t="str">
            <v>--- UNIDADES DE MEDIDA ---</v>
          </cell>
        </row>
        <row r="2">
          <cell r="D2" t="str">
            <v>31111-0101</v>
          </cell>
          <cell r="K2" t="str">
            <v>01</v>
          </cell>
        </row>
        <row r="3">
          <cell r="D3" t="str">
            <v>31111-0102</v>
          </cell>
          <cell r="K3" t="str">
            <v>02</v>
          </cell>
        </row>
        <row r="4">
          <cell r="D4" t="str">
            <v>31111-0103</v>
          </cell>
          <cell r="K4" t="str">
            <v>03</v>
          </cell>
        </row>
        <row r="5">
          <cell r="D5" t="str">
            <v>31111-0104</v>
          </cell>
          <cell r="K5" t="str">
            <v>04</v>
          </cell>
        </row>
        <row r="6">
          <cell r="D6" t="str">
            <v>31111-0105</v>
          </cell>
          <cell r="K6" t="str">
            <v>05</v>
          </cell>
        </row>
        <row r="7">
          <cell r="D7" t="str">
            <v>31111-0106</v>
          </cell>
          <cell r="K7" t="str">
            <v>06</v>
          </cell>
        </row>
        <row r="8">
          <cell r="D8" t="str">
            <v>31111-0107</v>
          </cell>
          <cell r="K8" t="str">
            <v>07</v>
          </cell>
        </row>
        <row r="9">
          <cell r="D9" t="str">
            <v>31111-0201</v>
          </cell>
          <cell r="K9" t="str">
            <v>08</v>
          </cell>
        </row>
        <row r="10">
          <cell r="D10" t="str">
            <v>31111-0301</v>
          </cell>
          <cell r="K10" t="str">
            <v>09</v>
          </cell>
        </row>
        <row r="11">
          <cell r="D11" t="str">
            <v>31111-0302</v>
          </cell>
          <cell r="K11" t="str">
            <v>10</v>
          </cell>
        </row>
        <row r="12">
          <cell r="D12" t="str">
            <v>31111-0303</v>
          </cell>
          <cell r="K12" t="str">
            <v>11</v>
          </cell>
        </row>
        <row r="13">
          <cell r="D13" t="str">
            <v>31111-0304</v>
          </cell>
          <cell r="K13" t="str">
            <v>12</v>
          </cell>
        </row>
        <row r="14">
          <cell r="D14" t="str">
            <v>31111-0305</v>
          </cell>
          <cell r="K14" t="str">
            <v>13</v>
          </cell>
        </row>
        <row r="15">
          <cell r="D15" t="str">
            <v>31111-0306</v>
          </cell>
          <cell r="K15" t="str">
            <v>14</v>
          </cell>
        </row>
        <row r="16">
          <cell r="D16" t="str">
            <v>31111-0307</v>
          </cell>
          <cell r="K16" t="str">
            <v>15</v>
          </cell>
        </row>
        <row r="17">
          <cell r="D17" t="str">
            <v>31111-0401</v>
          </cell>
          <cell r="K17" t="str">
            <v>16</v>
          </cell>
        </row>
        <row r="18">
          <cell r="D18" t="str">
            <v>31111-0402</v>
          </cell>
          <cell r="K18" t="str">
            <v>17</v>
          </cell>
        </row>
        <row r="19">
          <cell r="D19" t="str">
            <v>31111-0403</v>
          </cell>
          <cell r="K19" t="str">
            <v>18</v>
          </cell>
        </row>
        <row r="20">
          <cell r="D20" t="str">
            <v>31111-0404</v>
          </cell>
          <cell r="K20" t="str">
            <v>19</v>
          </cell>
        </row>
        <row r="21">
          <cell r="D21" t="str">
            <v>31111-0405</v>
          </cell>
          <cell r="K21" t="str">
            <v>20</v>
          </cell>
        </row>
        <row r="22">
          <cell r="D22" t="str">
            <v>31111-0406</v>
          </cell>
          <cell r="K22" t="str">
            <v>21</v>
          </cell>
        </row>
        <row r="23">
          <cell r="D23" t="str">
            <v>31111-0407</v>
          </cell>
          <cell r="K23" t="str">
            <v>22</v>
          </cell>
        </row>
        <row r="24">
          <cell r="D24" t="str">
            <v>31111-0408</v>
          </cell>
          <cell r="K24" t="str">
            <v>23</v>
          </cell>
        </row>
        <row r="25">
          <cell r="K25">
            <v>0</v>
          </cell>
        </row>
        <row r="26">
          <cell r="D26" t="str">
            <v>31111-0501</v>
          </cell>
          <cell r="K26" t="str">
            <v>24</v>
          </cell>
        </row>
        <row r="27">
          <cell r="D27" t="str">
            <v>31111-0502</v>
          </cell>
        </row>
        <row r="28">
          <cell r="D28" t="str">
            <v>31111-0503</v>
          </cell>
        </row>
        <row r="29">
          <cell r="D29" t="str">
            <v>31111-0504</v>
          </cell>
        </row>
        <row r="30">
          <cell r="D30" t="str">
            <v>31111-0505</v>
          </cell>
        </row>
        <row r="31">
          <cell r="D31" t="str">
            <v>31111-0601</v>
          </cell>
        </row>
        <row r="32">
          <cell r="D32" t="str">
            <v>31111-0602</v>
          </cell>
        </row>
        <row r="34">
          <cell r="D34" t="str">
            <v>31111-0603</v>
          </cell>
        </row>
        <row r="35">
          <cell r="D35" t="str">
            <v>31111-0604</v>
          </cell>
        </row>
        <row r="36">
          <cell r="D36" t="str">
            <v>31111-0701</v>
          </cell>
        </row>
        <row r="37">
          <cell r="D37" t="str">
            <v>31111-0702</v>
          </cell>
        </row>
        <row r="38">
          <cell r="D38" t="str">
            <v>31111-0703</v>
          </cell>
        </row>
        <row r="39">
          <cell r="D39" t="str">
            <v>31111-0704</v>
          </cell>
        </row>
        <row r="40">
          <cell r="D40" t="str">
            <v>31111-0801</v>
          </cell>
        </row>
        <row r="41">
          <cell r="D41" t="str">
            <v>31111-0802</v>
          </cell>
        </row>
        <row r="42">
          <cell r="D42" t="str">
            <v>31111-0803</v>
          </cell>
        </row>
        <row r="44">
          <cell r="D44" t="str">
            <v>31111-0804</v>
          </cell>
        </row>
        <row r="45">
          <cell r="D45" t="str">
            <v>31111-0805</v>
          </cell>
        </row>
        <row r="46">
          <cell r="D46" t="str">
            <v>31111-0806</v>
          </cell>
        </row>
        <row r="47">
          <cell r="D47" t="str">
            <v>31111-0901</v>
          </cell>
        </row>
        <row r="48">
          <cell r="D48" t="str">
            <v>31111-0902</v>
          </cell>
        </row>
        <row r="49">
          <cell r="D49" t="str">
            <v>31111-0903</v>
          </cell>
        </row>
        <row r="51">
          <cell r="D51" t="str">
            <v>31111-0904</v>
          </cell>
        </row>
        <row r="52">
          <cell r="D52" t="str">
            <v>31111-1001</v>
          </cell>
        </row>
        <row r="53">
          <cell r="D53" t="str">
            <v>31111-1002</v>
          </cell>
        </row>
        <row r="54">
          <cell r="D54" t="str">
            <v>31111-1003</v>
          </cell>
        </row>
        <row r="55">
          <cell r="D55" t="str">
            <v>31111-1004</v>
          </cell>
        </row>
        <row r="56">
          <cell r="D56" t="str">
            <v>31111-1101</v>
          </cell>
        </row>
        <row r="57">
          <cell r="D57" t="str">
            <v>31111-1102</v>
          </cell>
        </row>
        <row r="58">
          <cell r="D58" t="str">
            <v>31111-1103</v>
          </cell>
        </row>
        <row r="59">
          <cell r="D59" t="str">
            <v>31111-1104</v>
          </cell>
        </row>
        <row r="60">
          <cell r="D60" t="str">
            <v>31111-1105</v>
          </cell>
        </row>
        <row r="61">
          <cell r="D61" t="str">
            <v>31111-1201</v>
          </cell>
        </row>
        <row r="62">
          <cell r="D62" t="str">
            <v>31111-1202</v>
          </cell>
        </row>
        <row r="63">
          <cell r="D63" t="str">
            <v>31111-1203</v>
          </cell>
        </row>
        <row r="64">
          <cell r="D64" t="str">
            <v>31111-1204</v>
          </cell>
        </row>
        <row r="65">
          <cell r="D65" t="str">
            <v>31111-1205</v>
          </cell>
        </row>
        <row r="66">
          <cell r="D66" t="str">
            <v>31111-1206</v>
          </cell>
        </row>
        <row r="67">
          <cell r="D67" t="str">
            <v>31111-1207</v>
          </cell>
        </row>
        <row r="68">
          <cell r="D68" t="str">
            <v>31111-1301</v>
          </cell>
        </row>
        <row r="69">
          <cell r="D69" t="str">
            <v>31111-1302</v>
          </cell>
        </row>
        <row r="70">
          <cell r="D70" t="str">
            <v>31111-1303</v>
          </cell>
        </row>
        <row r="71">
          <cell r="D71" t="str">
            <v>31111-1401</v>
          </cell>
        </row>
        <row r="72">
          <cell r="D72" t="str">
            <v>31111-1402</v>
          </cell>
        </row>
        <row r="73">
          <cell r="D73" t="str">
            <v>31111-1403</v>
          </cell>
        </row>
        <row r="74">
          <cell r="D74" t="str">
            <v>31111-1404</v>
          </cell>
        </row>
        <row r="75">
          <cell r="D75" t="str">
            <v>31111-1405</v>
          </cell>
        </row>
        <row r="77">
          <cell r="D77" t="str">
            <v>31111-1406</v>
          </cell>
        </row>
        <row r="78">
          <cell r="D78" t="str">
            <v>31111-1407</v>
          </cell>
        </row>
        <row r="79">
          <cell r="D79" t="str">
            <v>31111-1408</v>
          </cell>
        </row>
        <row r="80">
          <cell r="D80" t="str">
            <v>31111-1409</v>
          </cell>
        </row>
        <row r="81">
          <cell r="D81" t="str">
            <v>31111-1501</v>
          </cell>
        </row>
        <row r="82">
          <cell r="D82" t="str">
            <v>31111-1502</v>
          </cell>
        </row>
        <row r="83">
          <cell r="D83" t="str">
            <v>31111-1503</v>
          </cell>
        </row>
        <row r="84">
          <cell r="D84" t="str">
            <v>31111-1504</v>
          </cell>
        </row>
        <row r="85">
          <cell r="D85" t="str">
            <v>31111-1505</v>
          </cell>
        </row>
        <row r="86">
          <cell r="D86" t="str">
            <v>31111-1506</v>
          </cell>
        </row>
        <row r="87">
          <cell r="D87" t="str">
            <v>31111-1507</v>
          </cell>
        </row>
        <row r="88">
          <cell r="D88" t="str">
            <v>3111-1601</v>
          </cell>
        </row>
        <row r="89">
          <cell r="D89" t="str">
            <v>3111-1602</v>
          </cell>
        </row>
        <row r="90">
          <cell r="D90" t="str">
            <v>3111-1603</v>
          </cell>
        </row>
        <row r="91">
          <cell r="D91" t="str">
            <v>3111-1604</v>
          </cell>
        </row>
        <row r="92">
          <cell r="D92" t="str">
            <v>3111-1605</v>
          </cell>
        </row>
        <row r="93">
          <cell r="D93" t="str">
            <v>3111-1606</v>
          </cell>
        </row>
        <row r="94">
          <cell r="D94" t="str">
            <v>3111-1607</v>
          </cell>
        </row>
        <row r="95">
          <cell r="D95" t="str">
            <v>3111-1608</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
      <sheetName val="Calculos"/>
      <sheetName val="Clave de Puestos"/>
      <sheetName val="Calendarizado"/>
      <sheetName val="Calendarizado 5to Nivel"/>
      <sheetName val="Resumen"/>
      <sheetName val="Comparacion Plantilla"/>
      <sheetName val="NuevasPlazas"/>
      <sheetName val="RESUMEN DE PLANTILLA POR DEPTO"/>
      <sheetName val="PAPELES DE TRABAJO"/>
      <sheetName val="CalculosNuevasPlazas"/>
      <sheetName val="CalendarizadoNuevasPlazas"/>
      <sheetName val="Calendarizado5toNivelNuevasPlaz"/>
      <sheetName val="COMPARATIVO EN PRESTACIONES"/>
      <sheetName val="Resumen1raModificacion"/>
      <sheetName val="Catalogo 2011"/>
      <sheetName val="RESUMEN FINANCIERO PLANTILLA"/>
      <sheetName val="1RA MODIFICACIÓN DE EGRESOS"/>
      <sheetName val="1RA MODIFICACIÓN DE EGRESOS (2)"/>
    </sheetNames>
    <sheetDataSet>
      <sheetData sheetId="0" refreshError="1"/>
      <sheetData sheetId="1">
        <row r="4">
          <cell r="K4">
            <v>365</v>
          </cell>
        </row>
        <row r="5">
          <cell r="K5">
            <v>12</v>
          </cell>
          <cell r="M5">
            <v>1.1425000000000001</v>
          </cell>
        </row>
        <row r="6">
          <cell r="K6">
            <v>30.416666666666668</v>
          </cell>
          <cell r="M6">
            <v>1.05</v>
          </cell>
        </row>
        <row r="7">
          <cell r="K7">
            <v>60.33</v>
          </cell>
        </row>
        <row r="10">
          <cell r="T10" t="str">
            <v>1101 Y 1102</v>
          </cell>
        </row>
        <row r="12">
          <cell r="T12">
            <v>102428.88200086926</v>
          </cell>
          <cell r="AE12">
            <v>136452.71040104257</v>
          </cell>
        </row>
        <row r="13">
          <cell r="R13" t="str">
            <v>SDActual</v>
          </cell>
        </row>
        <row r="14">
          <cell r="R14">
            <v>2010</v>
          </cell>
          <cell r="T14" t="str">
            <v>S DIARIO PROYECTADO PARA 2011</v>
          </cell>
          <cell r="W14" t="str">
            <v>SDI</v>
          </cell>
          <cell r="AE14" t="str">
            <v>SDA</v>
          </cell>
        </row>
        <row r="17">
          <cell r="R17">
            <v>1480.2376680000002</v>
          </cell>
          <cell r="T17">
            <v>1554.2495514000002</v>
          </cell>
          <cell r="W17">
            <v>1775.7301124745004</v>
          </cell>
          <cell r="AE17">
            <v>1889.2314616800004</v>
          </cell>
        </row>
        <row r="18">
          <cell r="R18">
            <v>1088.2495260000001</v>
          </cell>
          <cell r="T18">
            <v>1142.6620023</v>
          </cell>
          <cell r="W18">
            <v>1305.4913376277502</v>
          </cell>
          <cell r="AE18">
            <v>1395.3264027600003</v>
          </cell>
        </row>
        <row r="19">
          <cell r="R19">
            <v>200.28808800000002</v>
          </cell>
          <cell r="T19">
            <v>210.30249240000003</v>
          </cell>
          <cell r="W19">
            <v>240.27059756700007</v>
          </cell>
          <cell r="AE19">
            <v>276.49499088000005</v>
          </cell>
        </row>
        <row r="22">
          <cell r="R22">
            <v>518.21733600000005</v>
          </cell>
          <cell r="T22">
            <v>544.12820280000005</v>
          </cell>
          <cell r="W22">
            <v>621.66647169900011</v>
          </cell>
          <cell r="AE22">
            <v>677.08584336000001</v>
          </cell>
        </row>
        <row r="23">
          <cell r="R23">
            <v>363.09735000000001</v>
          </cell>
          <cell r="T23">
            <v>381.25221750000003</v>
          </cell>
          <cell r="W23">
            <v>435.58065849375004</v>
          </cell>
          <cell r="AE23">
            <v>481.63466099999999</v>
          </cell>
        </row>
        <row r="24">
          <cell r="R24">
            <v>363.09382200000005</v>
          </cell>
          <cell r="T24">
            <v>381.24851310000008</v>
          </cell>
          <cell r="W24">
            <v>435.57642621675012</v>
          </cell>
          <cell r="AE24">
            <v>481.63021572000008</v>
          </cell>
        </row>
        <row r="25">
          <cell r="R25">
            <v>220.12515000000002</v>
          </cell>
          <cell r="T25">
            <v>231.13140750000002</v>
          </cell>
          <cell r="W25">
            <v>264.06763306875007</v>
          </cell>
          <cell r="AE25">
            <v>301.48968900000006</v>
          </cell>
        </row>
        <row r="26">
          <cell r="R26">
            <v>263.17909800000007</v>
          </cell>
          <cell r="T26">
            <v>276.33805290000009</v>
          </cell>
          <cell r="W26">
            <v>315.71622543825015</v>
          </cell>
          <cell r="AE26">
            <v>355.73766348000009</v>
          </cell>
        </row>
        <row r="27">
          <cell r="R27">
            <v>220.12426800000003</v>
          </cell>
          <cell r="T27">
            <v>231.13048140000004</v>
          </cell>
          <cell r="W27">
            <v>264.06657499950006</v>
          </cell>
          <cell r="AE27">
            <v>301.48857768000005</v>
          </cell>
        </row>
        <row r="28">
          <cell r="R28">
            <v>166.58951400000001</v>
          </cell>
          <cell r="T28">
            <v>174.91898970000003</v>
          </cell>
          <cell r="W28">
            <v>199.84494573225004</v>
          </cell>
          <cell r="AE28">
            <v>234.03478764000002</v>
          </cell>
        </row>
        <row r="29">
          <cell r="R29">
            <v>220.12426800000003</v>
          </cell>
          <cell r="T29">
            <v>231.13048140000004</v>
          </cell>
          <cell r="W29">
            <v>264.06657499950006</v>
          </cell>
          <cell r="AE29">
            <v>301.48857768000005</v>
          </cell>
        </row>
        <row r="30">
          <cell r="R30">
            <v>156.02932800000005</v>
          </cell>
          <cell r="T30">
            <v>163.83079440000006</v>
          </cell>
          <cell r="W30">
            <v>187.17668260200008</v>
          </cell>
          <cell r="AE30">
            <v>220.7289532800001</v>
          </cell>
        </row>
        <row r="31">
          <cell r="R31">
            <v>156.02932800000005</v>
          </cell>
          <cell r="T31">
            <v>163.83079440000006</v>
          </cell>
          <cell r="W31">
            <v>187.17668260200008</v>
          </cell>
          <cell r="AE31">
            <v>220.7289532800001</v>
          </cell>
        </row>
        <row r="32">
          <cell r="R32">
            <v>156.02932800000005</v>
          </cell>
          <cell r="T32">
            <v>163.83079440000006</v>
          </cell>
          <cell r="W32">
            <v>187.17668260200008</v>
          </cell>
          <cell r="AE32">
            <v>220.7289532800001</v>
          </cell>
        </row>
        <row r="35">
          <cell r="R35">
            <v>518.21733600000005</v>
          </cell>
          <cell r="T35">
            <v>544.12820280000005</v>
          </cell>
          <cell r="W35">
            <v>621.66647169900011</v>
          </cell>
          <cell r="AE35">
            <v>677.08584336000001</v>
          </cell>
        </row>
        <row r="36">
          <cell r="R36">
            <v>421.37550000000005</v>
          </cell>
          <cell r="T36">
            <v>442.44427500000006</v>
          </cell>
          <cell r="W36">
            <v>505.49258418750009</v>
          </cell>
          <cell r="AE36">
            <v>555.06513000000007</v>
          </cell>
        </row>
        <row r="37">
          <cell r="R37">
            <v>290.1585960000001</v>
          </cell>
          <cell r="T37">
            <v>304.6665258000001</v>
          </cell>
          <cell r="W37">
            <v>348.08150572650015</v>
          </cell>
          <cell r="AE37">
            <v>389.73183096000014</v>
          </cell>
        </row>
        <row r="38">
          <cell r="R38">
            <v>290.15699999999998</v>
          </cell>
          <cell r="T38">
            <v>304.66485</v>
          </cell>
          <cell r="W38">
            <v>348.07959112500004</v>
          </cell>
          <cell r="AE38">
            <v>389.72981999999996</v>
          </cell>
        </row>
        <row r="39">
          <cell r="R39">
            <v>166.58951400000001</v>
          </cell>
          <cell r="T39">
            <v>174.91898970000003</v>
          </cell>
          <cell r="W39">
            <v>199.84494573225004</v>
          </cell>
          <cell r="AE39">
            <v>234.03478764000002</v>
          </cell>
        </row>
        <row r="42">
          <cell r="R42">
            <v>518.21733600000005</v>
          </cell>
          <cell r="T42">
            <v>544.12820280000005</v>
          </cell>
          <cell r="W42">
            <v>621.66647169900011</v>
          </cell>
          <cell r="AE42">
            <v>677.08584336000001</v>
          </cell>
        </row>
        <row r="43">
          <cell r="R43">
            <v>332.85798000000005</v>
          </cell>
          <cell r="T43">
            <v>349.50087900000005</v>
          </cell>
          <cell r="W43">
            <v>399.30475425750006</v>
          </cell>
          <cell r="AE43">
            <v>443.53305480000012</v>
          </cell>
        </row>
        <row r="44">
          <cell r="R44">
            <v>220.12426800000003</v>
          </cell>
          <cell r="T44">
            <v>231.13048140000004</v>
          </cell>
          <cell r="W44">
            <v>264.06657499950006</v>
          </cell>
          <cell r="AE44">
            <v>301.48857768000005</v>
          </cell>
        </row>
        <row r="45">
          <cell r="R45">
            <v>141.91468200000003</v>
          </cell>
          <cell r="T45">
            <v>149.01041610000004</v>
          </cell>
          <cell r="W45">
            <v>170.24440039425005</v>
          </cell>
          <cell r="AE45">
            <v>202.94449932000003</v>
          </cell>
        </row>
        <row r="46">
          <cell r="R46">
            <v>141.91468200000003</v>
          </cell>
          <cell r="T46">
            <v>149.01041610000004</v>
          </cell>
          <cell r="W46">
            <v>170.24440039425005</v>
          </cell>
          <cell r="AE46">
            <v>202.94449932000003</v>
          </cell>
        </row>
        <row r="49">
          <cell r="R49">
            <v>363.09382200000005</v>
          </cell>
          <cell r="T49">
            <v>381.24851310000008</v>
          </cell>
          <cell r="W49">
            <v>435.57642621675012</v>
          </cell>
          <cell r="AE49">
            <v>481.63021572000008</v>
          </cell>
        </row>
        <row r="50">
          <cell r="R50">
            <v>166.58951400000001</v>
          </cell>
          <cell r="T50">
            <v>174.91898970000003</v>
          </cell>
          <cell r="W50">
            <v>199.84494573225004</v>
          </cell>
          <cell r="AE50">
            <v>234.03478764000002</v>
          </cell>
        </row>
        <row r="51">
          <cell r="R51">
            <v>166.58951400000001</v>
          </cell>
          <cell r="T51">
            <v>174.91898970000003</v>
          </cell>
          <cell r="W51">
            <v>199.84494573225004</v>
          </cell>
          <cell r="AE51">
            <v>234.03478764000002</v>
          </cell>
        </row>
        <row r="54">
          <cell r="R54">
            <v>1199.0569500000001</v>
          </cell>
          <cell r="T54">
            <v>1259.0097975000001</v>
          </cell>
          <cell r="W54">
            <v>1438.4186936437502</v>
          </cell>
          <cell r="AE54">
            <v>1534.9437570000002</v>
          </cell>
        </row>
        <row r="55">
          <cell r="R55">
            <v>200.28808800000002</v>
          </cell>
          <cell r="T55">
            <v>210.30249240000003</v>
          </cell>
          <cell r="W55">
            <v>240.27059756700007</v>
          </cell>
          <cell r="AE55">
            <v>276.49499088000005</v>
          </cell>
        </row>
        <row r="58">
          <cell r="R58">
            <v>762.46606800000006</v>
          </cell>
          <cell r="T58">
            <v>800.58937140000012</v>
          </cell>
          <cell r="W58">
            <v>914.67335682450016</v>
          </cell>
          <cell r="AE58">
            <v>984.83924568000009</v>
          </cell>
        </row>
        <row r="59">
          <cell r="R59">
            <v>175.49859600000002</v>
          </cell>
          <cell r="T59">
            <v>184.27352580000002</v>
          </cell>
          <cell r="W59">
            <v>210.53250322650004</v>
          </cell>
          <cell r="AE59">
            <v>245.26023096</v>
          </cell>
        </row>
        <row r="60">
          <cell r="R60">
            <v>166.58951400000001</v>
          </cell>
          <cell r="T60">
            <v>174.91898970000003</v>
          </cell>
          <cell r="W60">
            <v>199.84494573225004</v>
          </cell>
          <cell r="AE60">
            <v>234.03478764000002</v>
          </cell>
        </row>
        <row r="61">
          <cell r="R61">
            <v>130.33402200000003</v>
          </cell>
          <cell r="T61">
            <v>136.85072310000004</v>
          </cell>
          <cell r="W61">
            <v>156.35195114175005</v>
          </cell>
          <cell r="AE61">
            <v>188.35286772000006</v>
          </cell>
        </row>
        <row r="64">
          <cell r="R64">
            <v>518.21733600000005</v>
          </cell>
          <cell r="T64">
            <v>544.12820280000005</v>
          </cell>
          <cell r="W64">
            <v>621.66647169900011</v>
          </cell>
          <cell r="AE64">
            <v>677.08584336000001</v>
          </cell>
        </row>
        <row r="65">
          <cell r="R65">
            <v>200.28808800000002</v>
          </cell>
          <cell r="T65">
            <v>210.30249240000003</v>
          </cell>
          <cell r="W65">
            <v>240.27059756700007</v>
          </cell>
          <cell r="AE65">
            <v>276.49499088000005</v>
          </cell>
        </row>
        <row r="66">
          <cell r="R66">
            <v>187.25124600000001</v>
          </cell>
          <cell r="T66">
            <v>196.61380830000002</v>
          </cell>
          <cell r="W66">
            <v>224.63127598275003</v>
          </cell>
          <cell r="AE66">
            <v>260.06856996000005</v>
          </cell>
        </row>
        <row r="67">
          <cell r="R67">
            <v>187.25124600000001</v>
          </cell>
          <cell r="T67">
            <v>196.61380830000002</v>
          </cell>
          <cell r="W67">
            <v>224.63127598275003</v>
          </cell>
          <cell r="AE67">
            <v>260.06856996000005</v>
          </cell>
        </row>
        <row r="70">
          <cell r="R70">
            <v>290.1585960000001</v>
          </cell>
          <cell r="T70">
            <v>304.6665258000001</v>
          </cell>
          <cell r="W70">
            <v>348.08150572650015</v>
          </cell>
          <cell r="AE70">
            <v>389.73183096000014</v>
          </cell>
        </row>
        <row r="71">
          <cell r="R71">
            <v>190.74837600000004</v>
          </cell>
          <cell r="T71">
            <v>200.28579480000005</v>
          </cell>
          <cell r="W71">
            <v>228.82652055900007</v>
          </cell>
          <cell r="AE71">
            <v>264.47495376000006</v>
          </cell>
        </row>
        <row r="72">
          <cell r="R72">
            <v>175.49859600000002</v>
          </cell>
          <cell r="T72">
            <v>184.27352580000002</v>
          </cell>
          <cell r="W72">
            <v>210.53250322650004</v>
          </cell>
          <cell r="AE72">
            <v>245.26023096</v>
          </cell>
        </row>
        <row r="73">
          <cell r="R73">
            <v>175.49859600000002</v>
          </cell>
          <cell r="T73">
            <v>184.27352580000002</v>
          </cell>
          <cell r="W73">
            <v>210.53250322650004</v>
          </cell>
          <cell r="AE73">
            <v>245.26023096</v>
          </cell>
        </row>
        <row r="74">
          <cell r="R74">
            <v>175.49859600000002</v>
          </cell>
          <cell r="T74">
            <v>184.27352580000002</v>
          </cell>
          <cell r="W74">
            <v>210.53250322650004</v>
          </cell>
          <cell r="AE74">
            <v>245.26023096</v>
          </cell>
        </row>
        <row r="75">
          <cell r="R75">
            <v>175.49859600000002</v>
          </cell>
          <cell r="T75">
            <v>184.27352580000002</v>
          </cell>
          <cell r="W75">
            <v>210.53250322650004</v>
          </cell>
          <cell r="AE75">
            <v>245.26023096</v>
          </cell>
        </row>
        <row r="76">
          <cell r="R76">
            <v>175.49859600000002</v>
          </cell>
          <cell r="T76">
            <v>184.27352580000002</v>
          </cell>
          <cell r="W76">
            <v>210.53250322650004</v>
          </cell>
          <cell r="AE76">
            <v>245.26023096</v>
          </cell>
        </row>
        <row r="77">
          <cell r="R77">
            <v>175.49699999999999</v>
          </cell>
          <cell r="T77">
            <v>184.27185</v>
          </cell>
          <cell r="W77">
            <v>210.53058862500001</v>
          </cell>
          <cell r="AE77">
            <v>245.25822000000002</v>
          </cell>
        </row>
        <row r="78">
          <cell r="R78">
            <v>175.49859600000002</v>
          </cell>
          <cell r="T78">
            <v>184.27352580000002</v>
          </cell>
          <cell r="W78">
            <v>210.53250322650004</v>
          </cell>
          <cell r="AE78">
            <v>245.26023096</v>
          </cell>
        </row>
        <row r="79">
          <cell r="R79">
            <v>175.49859600000002</v>
          </cell>
          <cell r="T79">
            <v>184.27352580000002</v>
          </cell>
          <cell r="W79">
            <v>210.53250322650004</v>
          </cell>
          <cell r="AE79">
            <v>245.26023096</v>
          </cell>
        </row>
        <row r="80">
          <cell r="R80">
            <v>141.91468200000003</v>
          </cell>
          <cell r="T80">
            <v>149.01041610000004</v>
          </cell>
          <cell r="W80">
            <v>170.24440039425005</v>
          </cell>
          <cell r="AE80">
            <v>202.94449932000003</v>
          </cell>
        </row>
        <row r="81">
          <cell r="R81">
            <v>141.91468200000003</v>
          </cell>
          <cell r="T81">
            <v>149.01041610000004</v>
          </cell>
          <cell r="W81">
            <v>170.24440039425005</v>
          </cell>
          <cell r="AE81">
            <v>202.94449932000003</v>
          </cell>
        </row>
        <row r="84">
          <cell r="R84">
            <v>363.09382200000005</v>
          </cell>
          <cell r="T84">
            <v>381.24851310000008</v>
          </cell>
          <cell r="W84">
            <v>435.57642621675012</v>
          </cell>
          <cell r="AE84">
            <v>481.63021572000008</v>
          </cell>
        </row>
        <row r="85">
          <cell r="R85">
            <v>166.58951400000001</v>
          </cell>
          <cell r="T85">
            <v>174.91898970000003</v>
          </cell>
          <cell r="W85">
            <v>199.84494573225004</v>
          </cell>
          <cell r="AE85">
            <v>234.03478764000002</v>
          </cell>
        </row>
        <row r="86">
          <cell r="R86">
            <v>166.58951400000001</v>
          </cell>
          <cell r="T86">
            <v>174.91898970000003</v>
          </cell>
          <cell r="W86">
            <v>199.84494573225004</v>
          </cell>
          <cell r="AE86">
            <v>234.03478764000002</v>
          </cell>
        </row>
        <row r="89">
          <cell r="R89">
            <v>370.47149999999999</v>
          </cell>
          <cell r="T89">
            <v>388.99507499999999</v>
          </cell>
          <cell r="W89">
            <v>444.42687318750001</v>
          </cell>
          <cell r="AE89">
            <v>490.92608999999999</v>
          </cell>
        </row>
        <row r="90">
          <cell r="R90">
            <v>290.15699999999998</v>
          </cell>
          <cell r="T90">
            <v>304.66485</v>
          </cell>
          <cell r="W90">
            <v>348.07959112500004</v>
          </cell>
          <cell r="AE90">
            <v>389.72981999999996</v>
          </cell>
        </row>
        <row r="91">
          <cell r="R91">
            <v>166.59299999999999</v>
          </cell>
          <cell r="T91">
            <v>174.92265</v>
          </cell>
          <cell r="W91">
            <v>199.84912762500002</v>
          </cell>
          <cell r="AE91">
            <v>234.03918000000002</v>
          </cell>
        </row>
        <row r="92">
          <cell r="R92">
            <v>130.3365</v>
          </cell>
          <cell r="T92">
            <v>136.85332500000001</v>
          </cell>
          <cell r="W92">
            <v>156.35492381250003</v>
          </cell>
          <cell r="AE92">
            <v>188.35599000000002</v>
          </cell>
        </row>
        <row r="93">
          <cell r="R93">
            <v>175.49699999999999</v>
          </cell>
          <cell r="T93">
            <v>184.27185</v>
          </cell>
          <cell r="W93">
            <v>210.53058862500001</v>
          </cell>
          <cell r="AE93">
            <v>245.25822000000002</v>
          </cell>
        </row>
        <row r="94">
          <cell r="R94">
            <v>130.3365</v>
          </cell>
          <cell r="T94">
            <v>136.85332500000001</v>
          </cell>
          <cell r="W94">
            <v>156.35492381250003</v>
          </cell>
          <cell r="AE94">
            <v>188.35599000000002</v>
          </cell>
        </row>
        <row r="95">
          <cell r="R95">
            <v>130.3365</v>
          </cell>
          <cell r="T95">
            <v>136.85332500000001</v>
          </cell>
          <cell r="W95">
            <v>156.35492381250003</v>
          </cell>
          <cell r="AE95">
            <v>188.35599000000002</v>
          </cell>
        </row>
        <row r="98">
          <cell r="R98">
            <v>370.47149999999999</v>
          </cell>
          <cell r="T98">
            <v>388.99507499999999</v>
          </cell>
          <cell r="W98">
            <v>444.42687318750001</v>
          </cell>
          <cell r="AE98">
            <v>490.92608999999999</v>
          </cell>
        </row>
        <row r="99">
          <cell r="R99">
            <v>242.21925000000002</v>
          </cell>
          <cell r="T99">
            <v>254.33021250000002</v>
          </cell>
          <cell r="W99">
            <v>290.57226778125005</v>
          </cell>
          <cell r="AE99">
            <v>329.32825500000007</v>
          </cell>
        </row>
        <row r="100">
          <cell r="R100">
            <v>242.21925000000002</v>
          </cell>
          <cell r="T100">
            <v>254.33021250000002</v>
          </cell>
          <cell r="W100">
            <v>290.57226778125005</v>
          </cell>
          <cell r="AE100">
            <v>329.32825500000007</v>
          </cell>
        </row>
        <row r="101">
          <cell r="R101">
            <v>193.11037200000004</v>
          </cell>
          <cell r="T101">
            <v>202.76589060000006</v>
          </cell>
          <cell r="W101">
            <v>231.66003001050009</v>
          </cell>
          <cell r="AE101">
            <v>267.45106872000008</v>
          </cell>
        </row>
        <row r="102">
          <cell r="R102">
            <v>187.25124600000001</v>
          </cell>
          <cell r="T102">
            <v>196.61380830000002</v>
          </cell>
          <cell r="W102">
            <v>224.63127598275003</v>
          </cell>
          <cell r="AE102">
            <v>260.06856996000005</v>
          </cell>
        </row>
        <row r="103">
          <cell r="R103">
            <v>156.02932800000005</v>
          </cell>
          <cell r="T103">
            <v>163.83079440000006</v>
          </cell>
          <cell r="W103">
            <v>187.17668260200008</v>
          </cell>
          <cell r="AE103">
            <v>220.7289532800001</v>
          </cell>
        </row>
        <row r="104">
          <cell r="R104">
            <v>113.98</v>
          </cell>
          <cell r="T104">
            <v>119.67900000000002</v>
          </cell>
          <cell r="W104">
            <v>136.73325750000004</v>
          </cell>
          <cell r="AE104">
            <v>167.74680000000004</v>
          </cell>
        </row>
        <row r="105">
          <cell r="R105">
            <v>175.49859600000002</v>
          </cell>
          <cell r="T105">
            <v>184.27352580000002</v>
          </cell>
          <cell r="W105">
            <v>210.53250322650004</v>
          </cell>
          <cell r="AE105">
            <v>245.26023096</v>
          </cell>
        </row>
        <row r="106">
          <cell r="R106">
            <v>156.02932800000005</v>
          </cell>
          <cell r="T106">
            <v>163.83079440000006</v>
          </cell>
          <cell r="W106">
            <v>187.17668260200008</v>
          </cell>
          <cell r="AE106">
            <v>220.7289532800001</v>
          </cell>
        </row>
        <row r="107">
          <cell r="R107">
            <v>156.02932800000005</v>
          </cell>
          <cell r="T107">
            <v>163.83079440000006</v>
          </cell>
          <cell r="W107">
            <v>187.17668260200008</v>
          </cell>
          <cell r="AE107">
            <v>220.7289532800001</v>
          </cell>
        </row>
        <row r="108">
          <cell r="R108">
            <v>117.90487800000001</v>
          </cell>
          <cell r="T108">
            <v>123.80012190000002</v>
          </cell>
          <cell r="W108">
            <v>141.44163927075004</v>
          </cell>
          <cell r="AE108">
            <v>172.69214628000003</v>
          </cell>
        </row>
        <row r="109">
          <cell r="R109">
            <v>174.31</v>
          </cell>
          <cell r="T109">
            <v>183.02550000000002</v>
          </cell>
          <cell r="W109">
            <v>209.10663375000004</v>
          </cell>
          <cell r="AE109">
            <v>243.76260000000002</v>
          </cell>
        </row>
        <row r="110">
          <cell r="R110">
            <v>174.31</v>
          </cell>
          <cell r="T110">
            <v>183.02550000000002</v>
          </cell>
          <cell r="W110">
            <v>209.10663375000004</v>
          </cell>
          <cell r="AE110">
            <v>243.76260000000002</v>
          </cell>
        </row>
        <row r="111">
          <cell r="R111">
            <v>174.31</v>
          </cell>
          <cell r="T111">
            <v>183.02550000000002</v>
          </cell>
          <cell r="W111">
            <v>209.10663375000004</v>
          </cell>
          <cell r="AE111">
            <v>243.76260000000002</v>
          </cell>
        </row>
        <row r="112">
          <cell r="R112">
            <v>117.87</v>
          </cell>
          <cell r="T112">
            <v>123.76350000000001</v>
          </cell>
          <cell r="W112">
            <v>141.39979875000003</v>
          </cell>
          <cell r="AE112">
            <v>172.64820000000003</v>
          </cell>
        </row>
        <row r="113">
          <cell r="R113">
            <v>117.87</v>
          </cell>
          <cell r="T113">
            <v>123.76350000000001</v>
          </cell>
          <cell r="W113">
            <v>141.39979875000003</v>
          </cell>
          <cell r="AE113">
            <v>172.64820000000003</v>
          </cell>
        </row>
        <row r="114">
          <cell r="R114">
            <v>117.87</v>
          </cell>
          <cell r="T114">
            <v>123.76350000000001</v>
          </cell>
          <cell r="W114">
            <v>141.39979875000003</v>
          </cell>
          <cell r="AE114">
            <v>172.64820000000003</v>
          </cell>
        </row>
        <row r="115">
          <cell r="R115">
            <v>117.87</v>
          </cell>
          <cell r="T115">
            <v>123.76350000000001</v>
          </cell>
          <cell r="W115">
            <v>141.39979875000003</v>
          </cell>
          <cell r="AE115">
            <v>172.64820000000003</v>
          </cell>
        </row>
        <row r="116">
          <cell r="R116">
            <v>117.87</v>
          </cell>
          <cell r="T116">
            <v>123.76350000000001</v>
          </cell>
          <cell r="W116">
            <v>141.39979875000003</v>
          </cell>
          <cell r="AE116">
            <v>172.64820000000003</v>
          </cell>
        </row>
        <row r="117">
          <cell r="R117">
            <v>117.87</v>
          </cell>
          <cell r="T117">
            <v>123.76350000000001</v>
          </cell>
          <cell r="W117">
            <v>141.39979875000003</v>
          </cell>
          <cell r="AE117">
            <v>172.64820000000003</v>
          </cell>
        </row>
        <row r="118">
          <cell r="R118">
            <v>117.87</v>
          </cell>
          <cell r="T118">
            <v>123.76350000000001</v>
          </cell>
          <cell r="W118">
            <v>141.39979875000003</v>
          </cell>
          <cell r="AE118">
            <v>172.64820000000003</v>
          </cell>
        </row>
        <row r="119">
          <cell r="R119">
            <v>117.87</v>
          </cell>
          <cell r="T119">
            <v>123.76350000000001</v>
          </cell>
          <cell r="W119">
            <v>141.39979875000003</v>
          </cell>
          <cell r="AE119">
            <v>172.64820000000003</v>
          </cell>
        </row>
        <row r="120">
          <cell r="R120">
            <v>117.87</v>
          </cell>
          <cell r="T120">
            <v>123.76350000000001</v>
          </cell>
          <cell r="W120">
            <v>141.39979875000003</v>
          </cell>
          <cell r="AE120">
            <v>172.64820000000003</v>
          </cell>
        </row>
        <row r="121">
          <cell r="R121">
            <v>117.87</v>
          </cell>
          <cell r="T121">
            <v>123.76350000000001</v>
          </cell>
          <cell r="W121">
            <v>141.39979875000003</v>
          </cell>
          <cell r="AE121">
            <v>172.64820000000003</v>
          </cell>
        </row>
        <row r="122">
          <cell r="R122">
            <v>117.87</v>
          </cell>
          <cell r="T122">
            <v>123.76350000000001</v>
          </cell>
          <cell r="W122">
            <v>141.39979875000003</v>
          </cell>
          <cell r="AE122">
            <v>172.64820000000003</v>
          </cell>
        </row>
        <row r="123">
          <cell r="R123">
            <v>117.87</v>
          </cell>
          <cell r="T123">
            <v>123.76350000000001</v>
          </cell>
          <cell r="W123">
            <v>141.39979875000003</v>
          </cell>
          <cell r="AE123">
            <v>172.64820000000003</v>
          </cell>
        </row>
        <row r="124">
          <cell r="R124">
            <v>117.87</v>
          </cell>
          <cell r="T124">
            <v>123.76350000000001</v>
          </cell>
          <cell r="W124">
            <v>141.39979875000003</v>
          </cell>
          <cell r="AE124">
            <v>172.64820000000003</v>
          </cell>
        </row>
        <row r="125">
          <cell r="R125">
            <v>117.87</v>
          </cell>
          <cell r="T125">
            <v>123.76350000000001</v>
          </cell>
          <cell r="W125">
            <v>141.39979875000003</v>
          </cell>
          <cell r="AE125">
            <v>172.64820000000003</v>
          </cell>
        </row>
        <row r="126">
          <cell r="R126">
            <v>117.87</v>
          </cell>
          <cell r="T126">
            <v>123.76350000000001</v>
          </cell>
          <cell r="W126">
            <v>141.39979875000003</v>
          </cell>
          <cell r="AE126">
            <v>172.64820000000003</v>
          </cell>
        </row>
        <row r="127">
          <cell r="R127">
            <v>117.87</v>
          </cell>
          <cell r="T127">
            <v>123.76350000000001</v>
          </cell>
          <cell r="W127">
            <v>141.39979875000003</v>
          </cell>
          <cell r="AE127">
            <v>172.64820000000003</v>
          </cell>
        </row>
        <row r="128">
          <cell r="R128">
            <v>117.87</v>
          </cell>
          <cell r="T128">
            <v>123.76350000000001</v>
          </cell>
          <cell r="W128">
            <v>141.39979875000003</v>
          </cell>
          <cell r="AE128">
            <v>172.64820000000003</v>
          </cell>
        </row>
        <row r="129">
          <cell r="R129">
            <v>117.87</v>
          </cell>
          <cell r="T129">
            <v>123.76350000000001</v>
          </cell>
          <cell r="W129">
            <v>141.39979875000003</v>
          </cell>
          <cell r="AE129">
            <v>172.64820000000003</v>
          </cell>
        </row>
        <row r="130">
          <cell r="R130">
            <v>117.87</v>
          </cell>
          <cell r="T130">
            <v>123.76350000000001</v>
          </cell>
          <cell r="W130">
            <v>141.39979875000003</v>
          </cell>
          <cell r="AE130">
            <v>172.64820000000003</v>
          </cell>
        </row>
        <row r="131">
          <cell r="R131">
            <v>117.87</v>
          </cell>
          <cell r="T131">
            <v>123.76350000000001</v>
          </cell>
          <cell r="W131">
            <v>141.39979875000003</v>
          </cell>
          <cell r="AE131">
            <v>172.64820000000003</v>
          </cell>
        </row>
        <row r="132">
          <cell r="R132">
            <v>117.87</v>
          </cell>
          <cell r="T132">
            <v>123.76350000000001</v>
          </cell>
          <cell r="W132">
            <v>141.39979875000003</v>
          </cell>
          <cell r="AE132">
            <v>172.64820000000003</v>
          </cell>
        </row>
        <row r="133">
          <cell r="R133">
            <v>117.87</v>
          </cell>
          <cell r="T133">
            <v>123.76350000000001</v>
          </cell>
          <cell r="W133">
            <v>141.39979875000003</v>
          </cell>
          <cell r="AE133">
            <v>172.64820000000003</v>
          </cell>
        </row>
        <row r="134">
          <cell r="R134">
            <v>117.87</v>
          </cell>
          <cell r="T134">
            <v>123.76350000000001</v>
          </cell>
          <cell r="W134">
            <v>141.39979875000003</v>
          </cell>
          <cell r="AE134">
            <v>172.64820000000003</v>
          </cell>
        </row>
        <row r="135">
          <cell r="R135">
            <v>117.87</v>
          </cell>
          <cell r="T135">
            <v>123.76350000000001</v>
          </cell>
          <cell r="W135">
            <v>141.39979875000003</v>
          </cell>
          <cell r="AE135">
            <v>172.64820000000003</v>
          </cell>
        </row>
        <row r="136">
          <cell r="R136">
            <v>117.87</v>
          </cell>
          <cell r="T136">
            <v>123.76350000000001</v>
          </cell>
          <cell r="W136">
            <v>141.39979875000003</v>
          </cell>
          <cell r="AE136">
            <v>172.64820000000003</v>
          </cell>
        </row>
        <row r="137">
          <cell r="R137">
            <v>117.87</v>
          </cell>
          <cell r="T137">
            <v>123.76350000000001</v>
          </cell>
          <cell r="W137">
            <v>141.39979875000003</v>
          </cell>
          <cell r="AE137">
            <v>172.64820000000003</v>
          </cell>
        </row>
        <row r="138">
          <cell r="R138">
            <v>117.87</v>
          </cell>
          <cell r="T138">
            <v>123.76350000000001</v>
          </cell>
          <cell r="W138">
            <v>141.39979875000003</v>
          </cell>
          <cell r="AE138">
            <v>172.64820000000003</v>
          </cell>
        </row>
        <row r="139">
          <cell r="R139">
            <v>117.87</v>
          </cell>
          <cell r="T139">
            <v>123.76350000000001</v>
          </cell>
          <cell r="W139">
            <v>141.39979875000003</v>
          </cell>
          <cell r="AE139">
            <v>172.64820000000003</v>
          </cell>
        </row>
        <row r="140">
          <cell r="R140">
            <v>117.87</v>
          </cell>
          <cell r="T140">
            <v>123.76350000000001</v>
          </cell>
          <cell r="W140">
            <v>141.39979875000003</v>
          </cell>
          <cell r="AE140">
            <v>172.64820000000003</v>
          </cell>
        </row>
        <row r="141">
          <cell r="R141">
            <v>117.87</v>
          </cell>
          <cell r="T141">
            <v>123.76350000000001</v>
          </cell>
          <cell r="W141">
            <v>141.39979875000003</v>
          </cell>
          <cell r="AE141">
            <v>172.64820000000003</v>
          </cell>
        </row>
        <row r="142">
          <cell r="R142">
            <v>117.87</v>
          </cell>
          <cell r="T142">
            <v>123.76350000000001</v>
          </cell>
          <cell r="W142">
            <v>141.39979875000003</v>
          </cell>
          <cell r="AE142">
            <v>172.64820000000003</v>
          </cell>
        </row>
        <row r="143">
          <cell r="R143">
            <v>117.87</v>
          </cell>
          <cell r="T143">
            <v>123.76350000000001</v>
          </cell>
          <cell r="W143">
            <v>141.39979875000003</v>
          </cell>
          <cell r="AE143">
            <v>172.64820000000003</v>
          </cell>
        </row>
        <row r="144">
          <cell r="R144">
            <v>117.87</v>
          </cell>
          <cell r="T144">
            <v>123.76350000000001</v>
          </cell>
          <cell r="W144">
            <v>141.39979875000003</v>
          </cell>
          <cell r="AE144">
            <v>172.64820000000003</v>
          </cell>
        </row>
        <row r="145">
          <cell r="R145">
            <v>117.87</v>
          </cell>
          <cell r="T145">
            <v>123.76350000000001</v>
          </cell>
          <cell r="W145">
            <v>141.39979875000003</v>
          </cell>
          <cell r="AE145">
            <v>172.64820000000003</v>
          </cell>
        </row>
        <row r="146">
          <cell r="R146">
            <v>117.87</v>
          </cell>
          <cell r="T146">
            <v>123.76350000000001</v>
          </cell>
          <cell r="W146">
            <v>141.39979875000003</v>
          </cell>
          <cell r="AE146">
            <v>172.64820000000003</v>
          </cell>
        </row>
        <row r="147">
          <cell r="R147">
            <v>117.87</v>
          </cell>
          <cell r="T147">
            <v>123.76350000000001</v>
          </cell>
          <cell r="W147">
            <v>141.39979875000003</v>
          </cell>
          <cell r="AE147">
            <v>172.64820000000003</v>
          </cell>
        </row>
        <row r="148">
          <cell r="R148">
            <v>117.87</v>
          </cell>
          <cell r="T148">
            <v>123.76350000000001</v>
          </cell>
          <cell r="W148">
            <v>141.39979875000003</v>
          </cell>
          <cell r="AE148">
            <v>172.64820000000003</v>
          </cell>
        </row>
        <row r="149">
          <cell r="R149">
            <v>117.87</v>
          </cell>
          <cell r="T149">
            <v>123.76350000000001</v>
          </cell>
          <cell r="W149">
            <v>141.39979875000003</v>
          </cell>
          <cell r="AE149">
            <v>172.64820000000003</v>
          </cell>
        </row>
        <row r="150">
          <cell r="R150">
            <v>117.87</v>
          </cell>
          <cell r="T150">
            <v>123.76350000000001</v>
          </cell>
          <cell r="W150">
            <v>141.39979875000003</v>
          </cell>
          <cell r="AE150">
            <v>172.64820000000003</v>
          </cell>
        </row>
        <row r="151">
          <cell r="R151">
            <v>117.87</v>
          </cell>
          <cell r="T151">
            <v>123.76350000000001</v>
          </cell>
          <cell r="W151">
            <v>141.39979875000003</v>
          </cell>
          <cell r="AE151">
            <v>172.64820000000003</v>
          </cell>
        </row>
        <row r="152">
          <cell r="R152">
            <v>117.87</v>
          </cell>
          <cell r="T152">
            <v>123.76350000000001</v>
          </cell>
          <cell r="W152">
            <v>141.39979875000003</v>
          </cell>
          <cell r="AE152">
            <v>172.64820000000003</v>
          </cell>
        </row>
        <row r="153">
          <cell r="R153">
            <v>117.87</v>
          </cell>
          <cell r="T153">
            <v>123.76350000000001</v>
          </cell>
          <cell r="W153">
            <v>141.39979875000003</v>
          </cell>
          <cell r="AE153">
            <v>172.64820000000003</v>
          </cell>
        </row>
        <row r="154">
          <cell r="R154">
            <v>117.87</v>
          </cell>
          <cell r="T154">
            <v>123.76350000000001</v>
          </cell>
          <cell r="W154">
            <v>141.39979875000003</v>
          </cell>
          <cell r="AE154">
            <v>172.64820000000003</v>
          </cell>
        </row>
        <row r="155">
          <cell r="R155">
            <v>117.87</v>
          </cell>
          <cell r="T155">
            <v>123.76350000000001</v>
          </cell>
          <cell r="W155">
            <v>141.39979875000003</v>
          </cell>
          <cell r="AE155">
            <v>172.64820000000003</v>
          </cell>
        </row>
        <row r="156">
          <cell r="R156">
            <v>117.87</v>
          </cell>
          <cell r="T156">
            <v>123.76350000000001</v>
          </cell>
          <cell r="W156">
            <v>141.39979875000003</v>
          </cell>
          <cell r="AE156">
            <v>172.64820000000003</v>
          </cell>
        </row>
        <row r="157">
          <cell r="R157">
            <v>117.87</v>
          </cell>
          <cell r="T157">
            <v>123.76350000000001</v>
          </cell>
          <cell r="W157">
            <v>141.39979875000003</v>
          </cell>
          <cell r="AE157">
            <v>172.64820000000003</v>
          </cell>
        </row>
        <row r="158">
          <cell r="R158">
            <v>117.87</v>
          </cell>
          <cell r="T158">
            <v>123.76350000000001</v>
          </cell>
          <cell r="W158">
            <v>141.39979875000003</v>
          </cell>
          <cell r="AE158">
            <v>172.64820000000003</v>
          </cell>
        </row>
        <row r="159">
          <cell r="R159">
            <v>117.87</v>
          </cell>
          <cell r="T159">
            <v>123.76350000000001</v>
          </cell>
          <cell r="W159">
            <v>141.39979875000003</v>
          </cell>
          <cell r="AE159">
            <v>172.64820000000003</v>
          </cell>
        </row>
        <row r="160">
          <cell r="R160">
            <v>117.87</v>
          </cell>
          <cell r="T160">
            <v>123.76350000000001</v>
          </cell>
          <cell r="W160">
            <v>141.39979875000003</v>
          </cell>
          <cell r="AE160">
            <v>172.64820000000003</v>
          </cell>
        </row>
        <row r="161">
          <cell r="R161">
            <v>117.87</v>
          </cell>
          <cell r="T161">
            <v>123.76350000000001</v>
          </cell>
          <cell r="W161">
            <v>141.39979875000003</v>
          </cell>
          <cell r="AE161">
            <v>172.64820000000003</v>
          </cell>
        </row>
        <row r="162">
          <cell r="R162">
            <v>117.87</v>
          </cell>
          <cell r="T162">
            <v>123.76350000000001</v>
          </cell>
          <cell r="W162">
            <v>141.39979875000003</v>
          </cell>
          <cell r="AE162">
            <v>172.64820000000003</v>
          </cell>
        </row>
        <row r="163">
          <cell r="R163">
            <v>117.87</v>
          </cell>
          <cell r="T163">
            <v>123.76350000000001</v>
          </cell>
          <cell r="W163">
            <v>141.39979875000003</v>
          </cell>
          <cell r="AE163">
            <v>172.64820000000003</v>
          </cell>
        </row>
        <row r="164">
          <cell r="R164">
            <v>117.87</v>
          </cell>
          <cell r="T164">
            <v>123.76350000000001</v>
          </cell>
          <cell r="W164">
            <v>141.39979875000003</v>
          </cell>
          <cell r="AE164">
            <v>172.64820000000003</v>
          </cell>
        </row>
        <row r="167">
          <cell r="R167">
            <v>518.21733600000005</v>
          </cell>
          <cell r="T167">
            <v>544.12820280000005</v>
          </cell>
          <cell r="W167">
            <v>621.66647169900011</v>
          </cell>
          <cell r="AE167">
            <v>677.08584336000001</v>
          </cell>
        </row>
        <row r="168">
          <cell r="R168">
            <v>326.32236000000012</v>
          </cell>
          <cell r="T168">
            <v>342.63847800000013</v>
          </cell>
          <cell r="W168">
            <v>391.46446111500018</v>
          </cell>
          <cell r="AE168">
            <v>435.29817360000015</v>
          </cell>
        </row>
        <row r="169">
          <cell r="R169">
            <v>187.25124600000001</v>
          </cell>
          <cell r="T169">
            <v>196.61380830000002</v>
          </cell>
          <cell r="W169">
            <v>224.63127598275003</v>
          </cell>
          <cell r="AE169">
            <v>260.06856996000005</v>
          </cell>
        </row>
        <row r="170">
          <cell r="R170">
            <v>187.25124600000001</v>
          </cell>
          <cell r="T170">
            <v>196.61380830000002</v>
          </cell>
          <cell r="W170">
            <v>224.63127598275003</v>
          </cell>
          <cell r="AE170">
            <v>260.06856996000005</v>
          </cell>
        </row>
        <row r="171">
          <cell r="R171">
            <v>156.02932800000005</v>
          </cell>
          <cell r="T171">
            <v>163.83079440000006</v>
          </cell>
          <cell r="W171">
            <v>187.17668260200008</v>
          </cell>
          <cell r="AE171">
            <v>220.7289532800001</v>
          </cell>
        </row>
        <row r="174">
          <cell r="R174">
            <v>518.21733600000005</v>
          </cell>
          <cell r="T174">
            <v>544.12820280000005</v>
          </cell>
          <cell r="W174">
            <v>621.66647169900011</v>
          </cell>
          <cell r="AE174">
            <v>677.08584336000001</v>
          </cell>
        </row>
        <row r="175">
          <cell r="R175">
            <v>363.09382200000005</v>
          </cell>
          <cell r="T175">
            <v>381.24851310000008</v>
          </cell>
          <cell r="W175">
            <v>435.57642621675012</v>
          </cell>
          <cell r="AE175">
            <v>481.63021572000008</v>
          </cell>
        </row>
        <row r="176">
          <cell r="R176">
            <v>319.77527399999997</v>
          </cell>
          <cell r="T176">
            <v>335.76403769999996</v>
          </cell>
          <cell r="W176">
            <v>383.61041307224997</v>
          </cell>
          <cell r="AE176">
            <v>427.04884523999999</v>
          </cell>
        </row>
        <row r="177">
          <cell r="R177">
            <v>306.70403400000009</v>
          </cell>
          <cell r="T177">
            <v>322.03923570000012</v>
          </cell>
          <cell r="W177">
            <v>367.92982678725014</v>
          </cell>
          <cell r="AE177">
            <v>410.57908284000018</v>
          </cell>
        </row>
        <row r="178">
          <cell r="R178">
            <v>252.67624200000006</v>
          </cell>
          <cell r="T178">
            <v>265.31005410000006</v>
          </cell>
          <cell r="W178">
            <v>303.11673680925009</v>
          </cell>
          <cell r="AE178">
            <v>342.50406492000008</v>
          </cell>
        </row>
        <row r="181">
          <cell r="R181">
            <v>332.85798000000005</v>
          </cell>
          <cell r="T181">
            <v>349.50087900000005</v>
          </cell>
          <cell r="W181">
            <v>399.30475425750006</v>
          </cell>
          <cell r="AE181">
            <v>443.53305480000012</v>
          </cell>
        </row>
        <row r="182">
          <cell r="R182">
            <v>166.58951400000001</v>
          </cell>
          <cell r="T182">
            <v>174.91898970000003</v>
          </cell>
          <cell r="W182">
            <v>199.84494573225004</v>
          </cell>
          <cell r="AE182">
            <v>234.03478764000002</v>
          </cell>
        </row>
        <row r="185">
          <cell r="R185">
            <v>762.46606800000006</v>
          </cell>
          <cell r="T185">
            <v>800.58937140000012</v>
          </cell>
          <cell r="W185">
            <v>914.67335682450016</v>
          </cell>
          <cell r="AE185">
            <v>984.83924568000009</v>
          </cell>
        </row>
        <row r="186">
          <cell r="R186">
            <v>518.21733600000005</v>
          </cell>
          <cell r="T186">
            <v>544.12820280000005</v>
          </cell>
          <cell r="W186">
            <v>621.66647169900011</v>
          </cell>
          <cell r="AE186">
            <v>677.08584336000001</v>
          </cell>
        </row>
        <row r="187">
          <cell r="R187">
            <v>175.49859600000002</v>
          </cell>
          <cell r="T187">
            <v>184.27352580000002</v>
          </cell>
          <cell r="W187">
            <v>210.53250322650004</v>
          </cell>
          <cell r="AE187">
            <v>245.26023096</v>
          </cell>
        </row>
        <row r="190">
          <cell r="R190">
            <v>319.77527399999997</v>
          </cell>
          <cell r="T190">
            <v>335.76403769999996</v>
          </cell>
          <cell r="W190">
            <v>383.61041307224997</v>
          </cell>
          <cell r="AE190">
            <v>427.04884523999999</v>
          </cell>
        </row>
        <row r="191">
          <cell r="R191">
            <v>290.1585960000001</v>
          </cell>
          <cell r="T191">
            <v>304.6665258000001</v>
          </cell>
          <cell r="W191">
            <v>348.08150572650015</v>
          </cell>
          <cell r="AE191">
            <v>389.73183096000014</v>
          </cell>
        </row>
        <row r="192">
          <cell r="R192">
            <v>113.97204000000002</v>
          </cell>
          <cell r="T192">
            <v>119.67064200000003</v>
          </cell>
          <cell r="W192">
            <v>136.72370848500003</v>
          </cell>
          <cell r="AE192">
            <v>167.73677040000004</v>
          </cell>
        </row>
        <row r="193">
          <cell r="R193">
            <v>113.97204000000002</v>
          </cell>
          <cell r="T193">
            <v>119.67064200000003</v>
          </cell>
          <cell r="W193">
            <v>136.72370848500003</v>
          </cell>
          <cell r="AE193">
            <v>167.73677040000004</v>
          </cell>
        </row>
        <row r="194">
          <cell r="R194">
            <v>113.97204000000002</v>
          </cell>
          <cell r="T194">
            <v>119.67064200000003</v>
          </cell>
          <cell r="W194">
            <v>136.72370848500003</v>
          </cell>
          <cell r="AE194">
            <v>167.73677040000004</v>
          </cell>
        </row>
        <row r="195">
          <cell r="R195">
            <v>113.97204000000002</v>
          </cell>
          <cell r="T195">
            <v>119.67064200000003</v>
          </cell>
          <cell r="W195">
            <v>136.72370848500003</v>
          </cell>
          <cell r="AE195">
            <v>167.73677040000004</v>
          </cell>
        </row>
        <row r="196">
          <cell r="R196">
            <v>113.97204000000002</v>
          </cell>
          <cell r="T196">
            <v>119.67064200000003</v>
          </cell>
          <cell r="W196">
            <v>136.72370848500003</v>
          </cell>
          <cell r="AE196">
            <v>167.73677040000004</v>
          </cell>
        </row>
        <row r="197">
          <cell r="R197">
            <v>193.11037200000004</v>
          </cell>
          <cell r="T197">
            <v>202.76589060000006</v>
          </cell>
          <cell r="W197">
            <v>231.66003001050009</v>
          </cell>
          <cell r="AE197">
            <v>267.45106872000008</v>
          </cell>
        </row>
        <row r="198">
          <cell r="R198">
            <v>193.11037200000004</v>
          </cell>
          <cell r="T198">
            <v>202.76589060000006</v>
          </cell>
          <cell r="W198">
            <v>231.66003001050009</v>
          </cell>
          <cell r="AE198">
            <v>267.45106872000008</v>
          </cell>
        </row>
        <row r="199">
          <cell r="R199">
            <v>193.11037200000004</v>
          </cell>
          <cell r="T199">
            <v>202.76589060000006</v>
          </cell>
          <cell r="W199">
            <v>231.66003001050009</v>
          </cell>
          <cell r="AE199">
            <v>267.45106872000008</v>
          </cell>
        </row>
        <row r="200">
          <cell r="R200">
            <v>187.25124600000001</v>
          </cell>
          <cell r="T200">
            <v>196.61380830000002</v>
          </cell>
          <cell r="W200">
            <v>224.63127598275003</v>
          </cell>
          <cell r="AE200">
            <v>260.06856996000005</v>
          </cell>
        </row>
        <row r="201">
          <cell r="R201">
            <v>166.58951400000001</v>
          </cell>
          <cell r="T201">
            <v>174.91898970000003</v>
          </cell>
          <cell r="W201">
            <v>199.84494573225004</v>
          </cell>
          <cell r="AE201">
            <v>234.03478764000002</v>
          </cell>
        </row>
        <row r="202">
          <cell r="R202">
            <v>166.58951400000001</v>
          </cell>
          <cell r="T202">
            <v>174.91898970000003</v>
          </cell>
          <cell r="W202">
            <v>199.84494573225004</v>
          </cell>
          <cell r="AE202">
            <v>234.03478764000002</v>
          </cell>
        </row>
        <row r="203">
          <cell r="R203">
            <v>166.58951400000001</v>
          </cell>
          <cell r="T203">
            <v>174.91898970000003</v>
          </cell>
          <cell r="W203">
            <v>199.84494573225004</v>
          </cell>
          <cell r="AE203">
            <v>234.03478764000002</v>
          </cell>
        </row>
        <row r="204">
          <cell r="R204">
            <v>130.33402200000003</v>
          </cell>
          <cell r="T204">
            <v>136.85072310000004</v>
          </cell>
          <cell r="W204">
            <v>156.35195114175005</v>
          </cell>
          <cell r="AE204">
            <v>188.35286772000006</v>
          </cell>
        </row>
        <row r="205">
          <cell r="R205">
            <v>130.33402200000003</v>
          </cell>
          <cell r="T205">
            <v>136.85072310000004</v>
          </cell>
          <cell r="W205">
            <v>156.35195114175005</v>
          </cell>
          <cell r="AE205">
            <v>188.35286772000006</v>
          </cell>
        </row>
        <row r="206">
          <cell r="R206">
            <v>86.579766000000035</v>
          </cell>
          <cell r="T206">
            <v>90.908754300000041</v>
          </cell>
          <cell r="W206">
            <v>103.86325178775006</v>
          </cell>
          <cell r="AE206">
            <v>133.22250516000005</v>
          </cell>
        </row>
        <row r="207">
          <cell r="R207">
            <v>86.579766000000035</v>
          </cell>
          <cell r="T207">
            <v>90.908754300000041</v>
          </cell>
          <cell r="W207">
            <v>103.86325178775006</v>
          </cell>
          <cell r="AE207">
            <v>133.22250516000005</v>
          </cell>
        </row>
        <row r="208">
          <cell r="R208">
            <v>86.579766000000035</v>
          </cell>
          <cell r="T208">
            <v>90.908754300000041</v>
          </cell>
          <cell r="W208">
            <v>103.86325178775006</v>
          </cell>
          <cell r="AE208">
            <v>133.22250516000005</v>
          </cell>
        </row>
        <row r="209">
          <cell r="R209">
            <v>86.579766000000035</v>
          </cell>
          <cell r="T209">
            <v>90.908754300000041</v>
          </cell>
          <cell r="W209">
            <v>103.86325178775006</v>
          </cell>
          <cell r="AE209">
            <v>133.22250516000005</v>
          </cell>
        </row>
        <row r="210">
          <cell r="R210">
            <v>86.579766000000035</v>
          </cell>
          <cell r="T210">
            <v>90.908754300000041</v>
          </cell>
          <cell r="W210">
            <v>103.86325178775006</v>
          </cell>
          <cell r="AE210">
            <v>133.22250516000005</v>
          </cell>
        </row>
        <row r="211">
          <cell r="R211">
            <v>86.579766000000035</v>
          </cell>
          <cell r="T211">
            <v>90.908754300000041</v>
          </cell>
          <cell r="W211">
            <v>103.86325178775006</v>
          </cell>
          <cell r="AE211">
            <v>133.22250516000005</v>
          </cell>
        </row>
        <row r="212">
          <cell r="R212">
            <v>86.579766000000035</v>
          </cell>
          <cell r="T212">
            <v>90.908754300000041</v>
          </cell>
          <cell r="W212">
            <v>103.86325178775006</v>
          </cell>
          <cell r="AE212">
            <v>133.22250516000005</v>
          </cell>
        </row>
        <row r="213">
          <cell r="R213">
            <v>86.579766000000035</v>
          </cell>
          <cell r="T213">
            <v>90.908754300000041</v>
          </cell>
          <cell r="W213">
            <v>103.86325178775006</v>
          </cell>
          <cell r="AE213">
            <v>133.22250516000005</v>
          </cell>
        </row>
        <row r="214">
          <cell r="R214">
            <v>86.579766000000035</v>
          </cell>
          <cell r="T214">
            <v>90.908754300000041</v>
          </cell>
          <cell r="W214">
            <v>103.86325178775006</v>
          </cell>
          <cell r="AE214">
            <v>133.22250516000005</v>
          </cell>
        </row>
        <row r="215">
          <cell r="R215">
            <v>86.579766000000035</v>
          </cell>
          <cell r="T215">
            <v>90.908754300000041</v>
          </cell>
          <cell r="W215">
            <v>103.86325178775006</v>
          </cell>
          <cell r="AE215">
            <v>133.22250516000005</v>
          </cell>
        </row>
        <row r="216">
          <cell r="R216">
            <v>86.579766000000035</v>
          </cell>
          <cell r="T216">
            <v>90.908754300000041</v>
          </cell>
          <cell r="W216">
            <v>103.86325178775006</v>
          </cell>
          <cell r="AE216">
            <v>133.22250516000005</v>
          </cell>
        </row>
        <row r="217">
          <cell r="R217">
            <v>86.579766000000035</v>
          </cell>
          <cell r="T217">
            <v>90.908754300000041</v>
          </cell>
          <cell r="W217">
            <v>103.86325178775006</v>
          </cell>
          <cell r="AE217">
            <v>133.22250516000005</v>
          </cell>
        </row>
        <row r="218">
          <cell r="R218">
            <v>86.579766000000035</v>
          </cell>
          <cell r="T218">
            <v>90.908754300000041</v>
          </cell>
          <cell r="W218">
            <v>103.86325178775006</v>
          </cell>
          <cell r="AE218">
            <v>133.22250516000005</v>
          </cell>
        </row>
        <row r="219">
          <cell r="R219">
            <v>86.579766000000035</v>
          </cell>
          <cell r="T219">
            <v>90.908754300000041</v>
          </cell>
          <cell r="W219">
            <v>103.86325178775006</v>
          </cell>
          <cell r="AE219">
            <v>133.22250516000005</v>
          </cell>
        </row>
        <row r="220">
          <cell r="R220">
            <v>86.579766000000035</v>
          </cell>
          <cell r="T220">
            <v>90.908754300000041</v>
          </cell>
          <cell r="W220">
            <v>103.86325178775006</v>
          </cell>
          <cell r="AE220">
            <v>133.22250516000005</v>
          </cell>
        </row>
        <row r="221">
          <cell r="R221">
            <v>86.579766000000035</v>
          </cell>
          <cell r="T221">
            <v>90.908754300000041</v>
          </cell>
          <cell r="W221">
            <v>103.86325178775006</v>
          </cell>
          <cell r="AE221">
            <v>133.22250516000005</v>
          </cell>
        </row>
        <row r="222">
          <cell r="R222">
            <v>86.579766000000035</v>
          </cell>
          <cell r="T222">
            <v>90.908754300000041</v>
          </cell>
          <cell r="W222">
            <v>103.86325178775006</v>
          </cell>
          <cell r="AE222">
            <v>133.22250516000005</v>
          </cell>
        </row>
        <row r="223">
          <cell r="R223">
            <v>86.579766000000035</v>
          </cell>
          <cell r="T223">
            <v>90.908754300000041</v>
          </cell>
          <cell r="W223">
            <v>103.86325178775006</v>
          </cell>
          <cell r="AE223">
            <v>133.22250516000005</v>
          </cell>
        </row>
        <row r="224">
          <cell r="R224">
            <v>86.579766000000035</v>
          </cell>
          <cell r="T224">
            <v>90.908754300000041</v>
          </cell>
          <cell r="W224">
            <v>103.86325178775006</v>
          </cell>
          <cell r="AE224">
            <v>133.22250516000005</v>
          </cell>
        </row>
        <row r="225">
          <cell r="R225">
            <v>86.579766000000035</v>
          </cell>
          <cell r="T225">
            <v>90.908754300000041</v>
          </cell>
          <cell r="W225">
            <v>103.86325178775006</v>
          </cell>
          <cell r="AE225">
            <v>133.22250516000005</v>
          </cell>
        </row>
        <row r="226">
          <cell r="R226">
            <v>86.579766000000035</v>
          </cell>
          <cell r="T226">
            <v>90.908754300000041</v>
          </cell>
          <cell r="W226">
            <v>103.86325178775006</v>
          </cell>
          <cell r="AE226">
            <v>133.22250516000005</v>
          </cell>
        </row>
        <row r="227">
          <cell r="R227">
            <v>86.579766000000035</v>
          </cell>
          <cell r="T227">
            <v>90.908754300000041</v>
          </cell>
          <cell r="W227">
            <v>103.86325178775006</v>
          </cell>
          <cell r="AE227">
            <v>133.22250516000005</v>
          </cell>
        </row>
        <row r="228">
          <cell r="R228">
            <v>86.579766000000035</v>
          </cell>
          <cell r="T228">
            <v>90.908754300000041</v>
          </cell>
          <cell r="W228">
            <v>103.86325178775006</v>
          </cell>
          <cell r="AE228">
            <v>133.22250516000005</v>
          </cell>
        </row>
        <row r="229">
          <cell r="R229">
            <v>86.579766000000035</v>
          </cell>
          <cell r="T229">
            <v>90.908754300000041</v>
          </cell>
          <cell r="W229">
            <v>103.86325178775006</v>
          </cell>
          <cell r="AE229">
            <v>133.22250516000005</v>
          </cell>
        </row>
        <row r="230">
          <cell r="R230">
            <v>86.579766000000035</v>
          </cell>
          <cell r="T230">
            <v>90.908754300000041</v>
          </cell>
          <cell r="W230">
            <v>103.86325178775006</v>
          </cell>
          <cell r="AE230">
            <v>133.22250516000005</v>
          </cell>
        </row>
        <row r="231">
          <cell r="R231">
            <v>86.579766000000035</v>
          </cell>
          <cell r="T231">
            <v>90.908754300000041</v>
          </cell>
          <cell r="W231">
            <v>103.86325178775006</v>
          </cell>
          <cell r="AE231">
            <v>133.22250516000005</v>
          </cell>
        </row>
        <row r="232">
          <cell r="R232">
            <v>86.579766000000035</v>
          </cell>
          <cell r="T232">
            <v>90.908754300000041</v>
          </cell>
          <cell r="W232">
            <v>103.86325178775006</v>
          </cell>
          <cell r="AE232">
            <v>133.22250516000005</v>
          </cell>
        </row>
        <row r="233">
          <cell r="R233">
            <v>86.579766000000035</v>
          </cell>
          <cell r="T233">
            <v>90.908754300000041</v>
          </cell>
          <cell r="W233">
            <v>103.86325178775006</v>
          </cell>
          <cell r="AE233">
            <v>133.22250516000005</v>
          </cell>
        </row>
        <row r="236">
          <cell r="R236">
            <v>319.77527399999997</v>
          </cell>
          <cell r="T236">
            <v>335.76403769999996</v>
          </cell>
          <cell r="W236">
            <v>383.61041307224997</v>
          </cell>
          <cell r="AE236">
            <v>427.04884523999999</v>
          </cell>
        </row>
        <row r="237">
          <cell r="R237">
            <v>187.25124600000001</v>
          </cell>
          <cell r="T237">
            <v>196.61380830000002</v>
          </cell>
          <cell r="W237">
            <v>224.63127598275003</v>
          </cell>
          <cell r="AE237">
            <v>260.06856996000005</v>
          </cell>
        </row>
        <row r="238">
          <cell r="R238">
            <v>175.49859600000002</v>
          </cell>
          <cell r="T238">
            <v>184.27352580000002</v>
          </cell>
          <cell r="W238">
            <v>210.53250322650004</v>
          </cell>
          <cell r="AE238">
            <v>245.26023096</v>
          </cell>
        </row>
        <row r="239">
          <cell r="R239">
            <v>166.58951400000001</v>
          </cell>
          <cell r="T239">
            <v>174.91898970000003</v>
          </cell>
          <cell r="W239">
            <v>199.84494573225004</v>
          </cell>
          <cell r="AE239">
            <v>234.03478764000002</v>
          </cell>
        </row>
        <row r="240">
          <cell r="R240">
            <v>166.58951400000001</v>
          </cell>
          <cell r="T240">
            <v>174.91898970000003</v>
          </cell>
          <cell r="W240">
            <v>199.84494573225004</v>
          </cell>
          <cell r="AE240">
            <v>234.03478764000002</v>
          </cell>
        </row>
        <row r="241">
          <cell r="R241">
            <v>166.58951400000001</v>
          </cell>
          <cell r="T241">
            <v>174.91898970000003</v>
          </cell>
          <cell r="W241">
            <v>199.84494573225004</v>
          </cell>
          <cell r="AE241">
            <v>234.03478764000002</v>
          </cell>
        </row>
        <row r="242">
          <cell r="R242">
            <v>166.58951400000001</v>
          </cell>
          <cell r="T242">
            <v>174.91898970000003</v>
          </cell>
          <cell r="W242">
            <v>199.84494573225004</v>
          </cell>
          <cell r="AE242">
            <v>234.03478764000002</v>
          </cell>
        </row>
        <row r="243">
          <cell r="R243">
            <v>166.58951400000001</v>
          </cell>
          <cell r="T243">
            <v>174.91898970000003</v>
          </cell>
          <cell r="W243">
            <v>199.84494573225004</v>
          </cell>
          <cell r="AE243">
            <v>234.03478764000002</v>
          </cell>
        </row>
        <row r="244">
          <cell r="R244">
            <v>166.58951400000001</v>
          </cell>
          <cell r="T244">
            <v>174.91898970000003</v>
          </cell>
          <cell r="W244">
            <v>199.84494573225004</v>
          </cell>
          <cell r="AE244">
            <v>234.03478764000002</v>
          </cell>
        </row>
        <row r="245">
          <cell r="R245">
            <v>166.58951400000001</v>
          </cell>
          <cell r="T245">
            <v>174.91898970000003</v>
          </cell>
          <cell r="W245">
            <v>199.84494573225004</v>
          </cell>
          <cell r="AE245">
            <v>234.03478764000002</v>
          </cell>
        </row>
        <row r="246">
          <cell r="R246">
            <v>166.58951400000001</v>
          </cell>
          <cell r="T246">
            <v>174.91898970000003</v>
          </cell>
          <cell r="W246">
            <v>199.84494573225004</v>
          </cell>
          <cell r="AE246">
            <v>234.03478764000002</v>
          </cell>
        </row>
        <row r="247">
          <cell r="R247">
            <v>166.58951400000001</v>
          </cell>
          <cell r="T247">
            <v>174.91898970000003</v>
          </cell>
          <cell r="W247">
            <v>199.84494573225004</v>
          </cell>
          <cell r="AE247">
            <v>234.03478764000002</v>
          </cell>
        </row>
        <row r="248">
          <cell r="R248">
            <v>166.58951400000001</v>
          </cell>
          <cell r="T248">
            <v>174.91898970000003</v>
          </cell>
          <cell r="W248">
            <v>199.84494573225004</v>
          </cell>
          <cell r="AE248">
            <v>234.03478764000002</v>
          </cell>
        </row>
        <row r="249">
          <cell r="R249">
            <v>166.58951400000001</v>
          </cell>
          <cell r="T249">
            <v>174.91898970000003</v>
          </cell>
          <cell r="W249">
            <v>199.84494573225004</v>
          </cell>
          <cell r="AE249">
            <v>234.03478764000002</v>
          </cell>
        </row>
        <row r="250">
          <cell r="R250">
            <v>166.58951400000001</v>
          </cell>
          <cell r="T250">
            <v>174.91898970000003</v>
          </cell>
          <cell r="W250">
            <v>199.84494573225004</v>
          </cell>
          <cell r="AE250">
            <v>234.03478764000002</v>
          </cell>
        </row>
        <row r="251">
          <cell r="R251">
            <v>166.58951400000001</v>
          </cell>
          <cell r="T251">
            <v>174.91898970000003</v>
          </cell>
          <cell r="W251">
            <v>199.84494573225004</v>
          </cell>
          <cell r="AE251">
            <v>234.03478764000002</v>
          </cell>
        </row>
        <row r="252">
          <cell r="R252">
            <v>166.58951400000001</v>
          </cell>
          <cell r="T252">
            <v>174.91898970000003</v>
          </cell>
          <cell r="W252">
            <v>199.84494573225004</v>
          </cell>
          <cell r="AE252">
            <v>234.03478764000002</v>
          </cell>
        </row>
        <row r="253">
          <cell r="R253">
            <v>166.58951400000001</v>
          </cell>
          <cell r="T253">
            <v>174.91898970000003</v>
          </cell>
          <cell r="W253">
            <v>199.84494573225004</v>
          </cell>
          <cell r="AE253">
            <v>234.03478764000002</v>
          </cell>
        </row>
        <row r="254">
          <cell r="R254">
            <v>166.58951400000001</v>
          </cell>
          <cell r="T254">
            <v>174.91898970000003</v>
          </cell>
          <cell r="W254">
            <v>199.84494573225004</v>
          </cell>
          <cell r="AE254">
            <v>234.03478764000002</v>
          </cell>
        </row>
        <row r="255">
          <cell r="R255">
            <v>113.97204000000002</v>
          </cell>
          <cell r="T255">
            <v>119.67064200000003</v>
          </cell>
          <cell r="W255">
            <v>136.72370848500003</v>
          </cell>
          <cell r="AE255">
            <v>167.73677040000004</v>
          </cell>
        </row>
        <row r="256">
          <cell r="R256">
            <v>113.97204000000002</v>
          </cell>
          <cell r="T256">
            <v>119.67064200000003</v>
          </cell>
          <cell r="W256">
            <v>136.72370848500003</v>
          </cell>
          <cell r="AE256">
            <v>167.73677040000004</v>
          </cell>
        </row>
        <row r="257">
          <cell r="R257">
            <v>113.97204000000002</v>
          </cell>
          <cell r="T257">
            <v>119.67064200000003</v>
          </cell>
          <cell r="W257">
            <v>136.72370848500003</v>
          </cell>
          <cell r="AE257">
            <v>167.73677040000004</v>
          </cell>
        </row>
        <row r="258">
          <cell r="R258">
            <v>166.58951400000001</v>
          </cell>
          <cell r="T258">
            <v>174.91898970000003</v>
          </cell>
          <cell r="W258">
            <v>199.84494573225004</v>
          </cell>
          <cell r="AE258">
            <v>234.03478764000002</v>
          </cell>
        </row>
        <row r="259">
          <cell r="R259">
            <v>166.58951400000001</v>
          </cell>
          <cell r="T259">
            <v>174.91898970000003</v>
          </cell>
          <cell r="W259">
            <v>199.84494573225004</v>
          </cell>
          <cell r="AE259">
            <v>234.03478764000002</v>
          </cell>
        </row>
        <row r="260">
          <cell r="R260">
            <v>166.58951400000001</v>
          </cell>
          <cell r="T260">
            <v>174.91898970000003</v>
          </cell>
          <cell r="W260">
            <v>199.84494573225004</v>
          </cell>
          <cell r="AE260">
            <v>234.03478764000002</v>
          </cell>
        </row>
        <row r="261">
          <cell r="R261">
            <v>166.58951400000001</v>
          </cell>
          <cell r="T261">
            <v>174.91898970000003</v>
          </cell>
          <cell r="W261">
            <v>199.84494573225004</v>
          </cell>
          <cell r="AE261">
            <v>234.03478764000002</v>
          </cell>
        </row>
        <row r="264">
          <cell r="R264">
            <v>319.77527399999997</v>
          </cell>
          <cell r="T264">
            <v>335.76403769999996</v>
          </cell>
          <cell r="W264">
            <v>383.61041307224997</v>
          </cell>
          <cell r="AE264">
            <v>427.04884523999999</v>
          </cell>
        </row>
        <row r="265">
          <cell r="R265">
            <v>332.85798000000005</v>
          </cell>
          <cell r="T265">
            <v>349.50087900000005</v>
          </cell>
          <cell r="W265">
            <v>399.30475425750006</v>
          </cell>
          <cell r="AE265">
            <v>443.53305480000012</v>
          </cell>
        </row>
        <row r="266">
          <cell r="R266">
            <v>126.18333</v>
          </cell>
          <cell r="T266">
            <v>132.49249650000002</v>
          </cell>
          <cell r="W266">
            <v>151.37267725125002</v>
          </cell>
          <cell r="AE266">
            <v>183.12299580000001</v>
          </cell>
        </row>
        <row r="267">
          <cell r="R267">
            <v>126.18333</v>
          </cell>
          <cell r="T267">
            <v>132.49249650000002</v>
          </cell>
          <cell r="W267">
            <v>151.37267725125002</v>
          </cell>
          <cell r="AE267">
            <v>183.12299580000001</v>
          </cell>
        </row>
        <row r="268">
          <cell r="R268">
            <v>99.582210000000003</v>
          </cell>
          <cell r="T268">
            <v>104.56132050000001</v>
          </cell>
          <cell r="W268">
            <v>119.46130867125002</v>
          </cell>
          <cell r="AE268">
            <v>149.60558460000001</v>
          </cell>
        </row>
        <row r="269">
          <cell r="R269">
            <v>99.582210000000003</v>
          </cell>
          <cell r="T269">
            <v>104.56132050000001</v>
          </cell>
          <cell r="W269">
            <v>119.46130867125002</v>
          </cell>
          <cell r="AE269">
            <v>149.60558460000001</v>
          </cell>
        </row>
        <row r="270">
          <cell r="R270">
            <v>99.582210000000003</v>
          </cell>
          <cell r="T270">
            <v>104.56132050000001</v>
          </cell>
          <cell r="W270">
            <v>119.46130867125002</v>
          </cell>
          <cell r="AE270">
            <v>149.60558460000001</v>
          </cell>
        </row>
        <row r="271">
          <cell r="R271">
            <v>99.582210000000003</v>
          </cell>
          <cell r="T271">
            <v>104.56132050000001</v>
          </cell>
          <cell r="W271">
            <v>119.46130867125002</v>
          </cell>
          <cell r="AE271">
            <v>149.60558460000001</v>
          </cell>
        </row>
        <row r="272">
          <cell r="R272">
            <v>99.582210000000003</v>
          </cell>
          <cell r="T272">
            <v>104.56132050000001</v>
          </cell>
          <cell r="W272">
            <v>119.46130867125002</v>
          </cell>
          <cell r="AE272">
            <v>149.60558460000001</v>
          </cell>
        </row>
        <row r="273">
          <cell r="R273">
            <v>99.582210000000003</v>
          </cell>
          <cell r="T273">
            <v>104.56132050000001</v>
          </cell>
          <cell r="W273">
            <v>119.46130867125002</v>
          </cell>
          <cell r="AE273">
            <v>149.60558460000001</v>
          </cell>
        </row>
        <row r="276">
          <cell r="R276">
            <v>319.77527399999997</v>
          </cell>
          <cell r="T276">
            <v>335.76403769999996</v>
          </cell>
          <cell r="W276">
            <v>383.61041307224997</v>
          </cell>
          <cell r="AE276">
            <v>427.04884523999999</v>
          </cell>
        </row>
        <row r="277">
          <cell r="R277">
            <v>175.49859600000002</v>
          </cell>
          <cell r="T277">
            <v>184.27352580000002</v>
          </cell>
          <cell r="W277">
            <v>210.53250322650004</v>
          </cell>
          <cell r="AE277">
            <v>245.26023096</v>
          </cell>
        </row>
        <row r="278">
          <cell r="R278">
            <v>166.58951400000001</v>
          </cell>
          <cell r="T278">
            <v>174.91898970000003</v>
          </cell>
          <cell r="W278">
            <v>199.84494573225004</v>
          </cell>
          <cell r="AE278">
            <v>234.03478764000002</v>
          </cell>
        </row>
        <row r="279">
          <cell r="R279">
            <v>113.97204000000002</v>
          </cell>
          <cell r="T279">
            <v>119.67064200000003</v>
          </cell>
          <cell r="W279">
            <v>136.72370848500003</v>
          </cell>
          <cell r="AE279">
            <v>167.73677040000004</v>
          </cell>
        </row>
        <row r="280">
          <cell r="R280">
            <v>113.97204000000002</v>
          </cell>
          <cell r="T280">
            <v>119.67064200000003</v>
          </cell>
          <cell r="W280">
            <v>136.72370848500003</v>
          </cell>
          <cell r="AE280">
            <v>167.73677040000004</v>
          </cell>
        </row>
        <row r="281">
          <cell r="R281">
            <v>113.97204000000002</v>
          </cell>
          <cell r="T281">
            <v>119.67064200000003</v>
          </cell>
          <cell r="W281">
            <v>136.72370848500003</v>
          </cell>
          <cell r="AE281">
            <v>167.73677040000004</v>
          </cell>
        </row>
        <row r="282">
          <cell r="R282">
            <v>99.582210000000003</v>
          </cell>
          <cell r="T282">
            <v>104.56132050000001</v>
          </cell>
          <cell r="W282">
            <v>119.46130867125002</v>
          </cell>
          <cell r="AE282">
            <v>149.60558460000001</v>
          </cell>
        </row>
        <row r="283">
          <cell r="R283">
            <v>99.582210000000003</v>
          </cell>
          <cell r="T283">
            <v>104.56132050000001</v>
          </cell>
          <cell r="W283">
            <v>119.46130867125002</v>
          </cell>
          <cell r="AE283">
            <v>149.60558460000001</v>
          </cell>
        </row>
        <row r="284">
          <cell r="R284">
            <v>99.582210000000003</v>
          </cell>
          <cell r="T284">
            <v>104.56132050000001</v>
          </cell>
          <cell r="W284">
            <v>119.46130867125002</v>
          </cell>
          <cell r="AE284">
            <v>149.60558460000001</v>
          </cell>
        </row>
        <row r="285">
          <cell r="R285">
            <v>99.582210000000003</v>
          </cell>
          <cell r="T285">
            <v>104.56132050000001</v>
          </cell>
          <cell r="W285">
            <v>119.46130867125002</v>
          </cell>
          <cell r="AE285">
            <v>149.60558460000001</v>
          </cell>
        </row>
        <row r="288">
          <cell r="R288">
            <v>319.77527399999997</v>
          </cell>
          <cell r="T288">
            <v>335.76403769999996</v>
          </cell>
          <cell r="W288">
            <v>383.61041307224997</v>
          </cell>
          <cell r="AE288">
            <v>427.04884523999999</v>
          </cell>
        </row>
        <row r="289">
          <cell r="R289">
            <v>166.58951400000001</v>
          </cell>
          <cell r="T289">
            <v>174.91898970000003</v>
          </cell>
          <cell r="W289">
            <v>199.84494573225004</v>
          </cell>
          <cell r="AE289">
            <v>234.03478764000002</v>
          </cell>
        </row>
        <row r="290">
          <cell r="R290">
            <v>166.58951400000001</v>
          </cell>
          <cell r="T290">
            <v>174.91898970000003</v>
          </cell>
          <cell r="W290">
            <v>199.84494573225004</v>
          </cell>
          <cell r="AE290">
            <v>234.03478764000002</v>
          </cell>
        </row>
        <row r="291">
          <cell r="R291">
            <v>130.33402200000003</v>
          </cell>
          <cell r="T291">
            <v>136.85072310000004</v>
          </cell>
          <cell r="W291">
            <v>156.35195114175005</v>
          </cell>
          <cell r="AE291">
            <v>188.35286772000006</v>
          </cell>
        </row>
        <row r="292">
          <cell r="R292">
            <v>130.33402200000003</v>
          </cell>
          <cell r="T292">
            <v>136.85072310000004</v>
          </cell>
          <cell r="W292">
            <v>156.35195114175005</v>
          </cell>
          <cell r="AE292">
            <v>188.35286772000006</v>
          </cell>
        </row>
        <row r="293">
          <cell r="R293">
            <v>130.33402200000003</v>
          </cell>
          <cell r="T293">
            <v>136.85072310000004</v>
          </cell>
          <cell r="W293">
            <v>156.35195114175005</v>
          </cell>
          <cell r="AE293">
            <v>188.35286772000006</v>
          </cell>
        </row>
        <row r="294">
          <cell r="R294">
            <v>122.05557000000003</v>
          </cell>
          <cell r="T294">
            <v>128.15834850000005</v>
          </cell>
          <cell r="W294">
            <v>146.42091316125007</v>
          </cell>
          <cell r="AE294">
            <v>177.92201820000008</v>
          </cell>
        </row>
        <row r="295">
          <cell r="R295">
            <v>113.97204000000002</v>
          </cell>
          <cell r="T295">
            <v>119.67064200000003</v>
          </cell>
          <cell r="W295">
            <v>136.72370848500003</v>
          </cell>
          <cell r="AE295">
            <v>167.73677040000004</v>
          </cell>
        </row>
        <row r="296">
          <cell r="R296">
            <v>113.97204000000002</v>
          </cell>
          <cell r="T296">
            <v>119.67064200000003</v>
          </cell>
          <cell r="W296">
            <v>136.72370848500003</v>
          </cell>
          <cell r="AE296">
            <v>167.73677040000004</v>
          </cell>
        </row>
        <row r="297">
          <cell r="R297">
            <v>113.97204000000002</v>
          </cell>
          <cell r="T297">
            <v>119.67064200000003</v>
          </cell>
          <cell r="W297">
            <v>136.72370848500003</v>
          </cell>
          <cell r="AE297">
            <v>167.73677040000004</v>
          </cell>
        </row>
        <row r="298">
          <cell r="R298">
            <v>113.97204000000002</v>
          </cell>
          <cell r="T298">
            <v>119.67064200000003</v>
          </cell>
          <cell r="W298">
            <v>136.72370848500003</v>
          </cell>
          <cell r="AE298">
            <v>167.73677040000004</v>
          </cell>
        </row>
        <row r="299">
          <cell r="R299">
            <v>113.97204000000002</v>
          </cell>
          <cell r="T299">
            <v>119.67064200000003</v>
          </cell>
          <cell r="W299">
            <v>136.72370848500003</v>
          </cell>
          <cell r="AE299">
            <v>167.73677040000004</v>
          </cell>
        </row>
        <row r="300">
          <cell r="R300">
            <v>113.97204000000002</v>
          </cell>
          <cell r="T300">
            <v>119.67064200000003</v>
          </cell>
          <cell r="W300">
            <v>136.72370848500003</v>
          </cell>
          <cell r="AE300">
            <v>167.73677040000004</v>
          </cell>
        </row>
        <row r="301">
          <cell r="R301">
            <v>113.97204000000002</v>
          </cell>
          <cell r="T301">
            <v>119.67064200000003</v>
          </cell>
          <cell r="W301">
            <v>136.72370848500003</v>
          </cell>
          <cell r="AE301">
            <v>167.73677040000004</v>
          </cell>
        </row>
        <row r="302">
          <cell r="R302">
            <v>113.97204000000002</v>
          </cell>
          <cell r="T302">
            <v>119.67064200000003</v>
          </cell>
          <cell r="W302">
            <v>136.72370848500003</v>
          </cell>
          <cell r="AE302">
            <v>167.73677040000004</v>
          </cell>
        </row>
        <row r="303">
          <cell r="R303">
            <v>113.97204000000002</v>
          </cell>
          <cell r="T303">
            <v>119.67064200000003</v>
          </cell>
          <cell r="W303">
            <v>136.72370848500003</v>
          </cell>
          <cell r="AE303">
            <v>167.73677040000004</v>
          </cell>
        </row>
        <row r="304">
          <cell r="R304">
            <v>113.97204000000002</v>
          </cell>
          <cell r="T304">
            <v>119.67064200000003</v>
          </cell>
          <cell r="W304">
            <v>136.72370848500003</v>
          </cell>
          <cell r="AE304">
            <v>167.73677040000004</v>
          </cell>
        </row>
        <row r="305">
          <cell r="R305">
            <v>113.97204000000002</v>
          </cell>
          <cell r="T305">
            <v>119.67064200000003</v>
          </cell>
          <cell r="W305">
            <v>136.72370848500003</v>
          </cell>
          <cell r="AE305">
            <v>167.73677040000004</v>
          </cell>
        </row>
        <row r="308">
          <cell r="R308">
            <v>762.46606800000006</v>
          </cell>
          <cell r="T308">
            <v>800.58937140000012</v>
          </cell>
          <cell r="W308">
            <v>914.67335682450016</v>
          </cell>
          <cell r="AE308">
            <v>984.83924568000009</v>
          </cell>
        </row>
        <row r="309">
          <cell r="R309">
            <v>175.49859600000002</v>
          </cell>
          <cell r="T309">
            <v>184.27352580000002</v>
          </cell>
          <cell r="W309">
            <v>210.53250322650004</v>
          </cell>
          <cell r="AE309">
            <v>245.26023096</v>
          </cell>
        </row>
        <row r="312">
          <cell r="R312">
            <v>518.21733600000005</v>
          </cell>
          <cell r="T312">
            <v>544.12820280000005</v>
          </cell>
          <cell r="W312">
            <v>621.66647169900011</v>
          </cell>
          <cell r="AE312">
            <v>677.08584336000001</v>
          </cell>
        </row>
        <row r="313">
          <cell r="R313">
            <v>363.09382200000005</v>
          </cell>
          <cell r="T313">
            <v>381.24851310000008</v>
          </cell>
          <cell r="W313">
            <v>435.57642621675012</v>
          </cell>
          <cell r="AE313">
            <v>481.63021572000008</v>
          </cell>
        </row>
        <row r="314">
          <cell r="R314">
            <v>193.11037200000004</v>
          </cell>
          <cell r="T314">
            <v>202.76589060000006</v>
          </cell>
          <cell r="W314">
            <v>231.66003001050009</v>
          </cell>
          <cell r="AE314">
            <v>267.45106872000008</v>
          </cell>
        </row>
        <row r="315">
          <cell r="R315">
            <v>126.18333</v>
          </cell>
          <cell r="T315">
            <v>132.49249650000002</v>
          </cell>
          <cell r="W315">
            <v>151.37267725125002</v>
          </cell>
          <cell r="AE315">
            <v>183.12299580000001</v>
          </cell>
        </row>
        <row r="316">
          <cell r="R316">
            <v>113.97204000000002</v>
          </cell>
          <cell r="T316">
            <v>119.67064200000003</v>
          </cell>
          <cell r="W316">
            <v>136.72370848500003</v>
          </cell>
          <cell r="AE316">
            <v>167.73677040000004</v>
          </cell>
        </row>
        <row r="317">
          <cell r="R317">
            <v>113.97204000000002</v>
          </cell>
          <cell r="T317">
            <v>119.67064200000003</v>
          </cell>
          <cell r="W317">
            <v>136.72370848500003</v>
          </cell>
          <cell r="AE317">
            <v>167.73677040000004</v>
          </cell>
        </row>
        <row r="318">
          <cell r="R318">
            <v>117.90487800000001</v>
          </cell>
          <cell r="T318">
            <v>123.80012190000002</v>
          </cell>
          <cell r="W318">
            <v>141.44163927075004</v>
          </cell>
          <cell r="AE318">
            <v>172.69214628000003</v>
          </cell>
        </row>
        <row r="319">
          <cell r="R319">
            <v>113.97204000000002</v>
          </cell>
          <cell r="T319">
            <v>119.67064200000003</v>
          </cell>
          <cell r="W319">
            <v>136.72370848500003</v>
          </cell>
          <cell r="AE319">
            <v>167.73677040000004</v>
          </cell>
        </row>
        <row r="320">
          <cell r="R320">
            <v>113.97204000000002</v>
          </cell>
          <cell r="T320">
            <v>119.67064200000003</v>
          </cell>
          <cell r="W320">
            <v>136.72370848500003</v>
          </cell>
          <cell r="AE320">
            <v>167.73677040000004</v>
          </cell>
        </row>
        <row r="321">
          <cell r="R321">
            <v>113.97204000000002</v>
          </cell>
          <cell r="T321">
            <v>119.67064200000003</v>
          </cell>
          <cell r="W321">
            <v>136.72370848500003</v>
          </cell>
          <cell r="AE321">
            <v>167.73677040000004</v>
          </cell>
        </row>
        <row r="322">
          <cell r="R322">
            <v>113.97204000000002</v>
          </cell>
          <cell r="T322">
            <v>119.67064200000003</v>
          </cell>
          <cell r="W322">
            <v>136.72370848500003</v>
          </cell>
          <cell r="AE322">
            <v>167.73677040000004</v>
          </cell>
        </row>
        <row r="323">
          <cell r="R323">
            <v>113.97204000000002</v>
          </cell>
          <cell r="T323">
            <v>119.67064200000003</v>
          </cell>
          <cell r="W323">
            <v>136.72370848500003</v>
          </cell>
          <cell r="AE323">
            <v>167.73677040000004</v>
          </cell>
        </row>
        <row r="324">
          <cell r="R324">
            <v>113.97204000000002</v>
          </cell>
          <cell r="T324">
            <v>119.67064200000003</v>
          </cell>
          <cell r="W324">
            <v>136.72370848500003</v>
          </cell>
          <cell r="AE324">
            <v>167.73677040000004</v>
          </cell>
        </row>
        <row r="325">
          <cell r="R325">
            <v>113.97204000000002</v>
          </cell>
          <cell r="T325">
            <v>119.67064200000003</v>
          </cell>
          <cell r="W325">
            <v>136.72370848500003</v>
          </cell>
          <cell r="AE325">
            <v>167.73677040000004</v>
          </cell>
        </row>
        <row r="326">
          <cell r="R326">
            <v>113.97204000000002</v>
          </cell>
          <cell r="T326">
            <v>119.67064200000003</v>
          </cell>
          <cell r="W326">
            <v>136.72370848500003</v>
          </cell>
          <cell r="AE326">
            <v>167.73677040000004</v>
          </cell>
        </row>
        <row r="327">
          <cell r="R327">
            <v>113.97204000000002</v>
          </cell>
          <cell r="T327">
            <v>119.67064200000003</v>
          </cell>
          <cell r="W327">
            <v>136.72370848500003</v>
          </cell>
          <cell r="AE327">
            <v>167.73677040000004</v>
          </cell>
        </row>
        <row r="328">
          <cell r="R328">
            <v>113.97204000000002</v>
          </cell>
          <cell r="T328">
            <v>119.67064200000003</v>
          </cell>
          <cell r="W328">
            <v>136.72370848500003</v>
          </cell>
          <cell r="AE328">
            <v>167.73677040000004</v>
          </cell>
        </row>
        <row r="329">
          <cell r="R329">
            <v>113.97204000000002</v>
          </cell>
          <cell r="T329">
            <v>119.67064200000003</v>
          </cell>
          <cell r="W329">
            <v>136.72370848500003</v>
          </cell>
          <cell r="AE329">
            <v>167.73677040000004</v>
          </cell>
        </row>
        <row r="330">
          <cell r="R330">
            <v>113.97204000000002</v>
          </cell>
          <cell r="T330">
            <v>119.67064200000003</v>
          </cell>
          <cell r="W330">
            <v>136.72370848500003</v>
          </cell>
          <cell r="AE330">
            <v>167.73677040000004</v>
          </cell>
        </row>
        <row r="331">
          <cell r="R331">
            <v>110.18826000000001</v>
          </cell>
          <cell r="T331">
            <v>115.69767300000002</v>
          </cell>
          <cell r="W331">
            <v>132.18459140250005</v>
          </cell>
          <cell r="AE331">
            <v>162.96920760000003</v>
          </cell>
        </row>
        <row r="332">
          <cell r="R332">
            <v>86.579766000000035</v>
          </cell>
          <cell r="T332">
            <v>90.908754300000041</v>
          </cell>
          <cell r="W332">
            <v>103.86325178775006</v>
          </cell>
          <cell r="AE332">
            <v>133.22250516000005</v>
          </cell>
        </row>
        <row r="335">
          <cell r="R335">
            <v>363.09382200000005</v>
          </cell>
          <cell r="T335">
            <v>381.24851310000008</v>
          </cell>
          <cell r="W335">
            <v>435.57642621675012</v>
          </cell>
          <cell r="AE335">
            <v>481.63021572000008</v>
          </cell>
        </row>
        <row r="336">
          <cell r="R336">
            <v>156.02932800000005</v>
          </cell>
          <cell r="T336">
            <v>163.83079440000006</v>
          </cell>
          <cell r="W336">
            <v>187.17668260200008</v>
          </cell>
          <cell r="AE336">
            <v>220.7289532800001</v>
          </cell>
        </row>
        <row r="337">
          <cell r="R337">
            <v>146.52401400000002</v>
          </cell>
          <cell r="T337">
            <v>153.85021470000004</v>
          </cell>
          <cell r="W337">
            <v>175.77387029475005</v>
          </cell>
          <cell r="AE337">
            <v>208.75225764000004</v>
          </cell>
        </row>
        <row r="338">
          <cell r="R338">
            <v>141.91468200000003</v>
          </cell>
          <cell r="T338">
            <v>149.01041610000004</v>
          </cell>
          <cell r="W338">
            <v>170.24440039425005</v>
          </cell>
          <cell r="AE338">
            <v>202.94449932000003</v>
          </cell>
        </row>
        <row r="339">
          <cell r="R339">
            <v>130.33402200000003</v>
          </cell>
          <cell r="T339">
            <v>136.85072310000004</v>
          </cell>
          <cell r="W339">
            <v>156.35195114175005</v>
          </cell>
          <cell r="AE339">
            <v>188.35286772000006</v>
          </cell>
        </row>
        <row r="340">
          <cell r="R340">
            <v>130.33402200000003</v>
          </cell>
          <cell r="T340">
            <v>136.85072310000004</v>
          </cell>
          <cell r="W340">
            <v>156.35195114175005</v>
          </cell>
          <cell r="AE340">
            <v>188.35286772000006</v>
          </cell>
        </row>
        <row r="341">
          <cell r="R341">
            <v>130.33402200000003</v>
          </cell>
          <cell r="T341">
            <v>136.85072310000004</v>
          </cell>
          <cell r="W341">
            <v>156.35195114175005</v>
          </cell>
          <cell r="AE341">
            <v>188.35286772000006</v>
          </cell>
        </row>
        <row r="342">
          <cell r="R342">
            <v>130.33402200000003</v>
          </cell>
          <cell r="T342">
            <v>136.85072310000004</v>
          </cell>
          <cell r="W342">
            <v>156.35195114175005</v>
          </cell>
          <cell r="AE342">
            <v>188.35286772000006</v>
          </cell>
        </row>
        <row r="343">
          <cell r="R343">
            <v>130.33402200000003</v>
          </cell>
          <cell r="T343">
            <v>136.85072310000004</v>
          </cell>
          <cell r="W343">
            <v>156.35195114175005</v>
          </cell>
          <cell r="AE343">
            <v>188.35286772000006</v>
          </cell>
        </row>
        <row r="344">
          <cell r="R344">
            <v>130.33402200000003</v>
          </cell>
          <cell r="T344">
            <v>136.85072310000004</v>
          </cell>
          <cell r="W344">
            <v>156.35195114175005</v>
          </cell>
          <cell r="AE344">
            <v>188.35286772000006</v>
          </cell>
        </row>
        <row r="345">
          <cell r="R345">
            <v>130.33402200000003</v>
          </cell>
          <cell r="T345">
            <v>136.85072310000004</v>
          </cell>
          <cell r="W345">
            <v>156.35195114175005</v>
          </cell>
          <cell r="AE345">
            <v>188.35286772000006</v>
          </cell>
        </row>
        <row r="346">
          <cell r="R346">
            <v>130.33402200000003</v>
          </cell>
          <cell r="T346">
            <v>136.85072310000004</v>
          </cell>
          <cell r="W346">
            <v>156.35195114175005</v>
          </cell>
          <cell r="AE346">
            <v>188.35286772000006</v>
          </cell>
        </row>
        <row r="347">
          <cell r="R347">
            <v>130.33402200000003</v>
          </cell>
          <cell r="T347">
            <v>136.85072310000004</v>
          </cell>
          <cell r="W347">
            <v>156.35195114175005</v>
          </cell>
          <cell r="AE347">
            <v>188.35286772000006</v>
          </cell>
        </row>
        <row r="348">
          <cell r="R348">
            <v>113.97204000000002</v>
          </cell>
          <cell r="T348">
            <v>119.67064200000003</v>
          </cell>
          <cell r="W348">
            <v>136.72370848500003</v>
          </cell>
          <cell r="AE348">
            <v>167.73677040000004</v>
          </cell>
        </row>
        <row r="349">
          <cell r="R349">
            <v>113.97204000000002</v>
          </cell>
          <cell r="T349">
            <v>119.67064200000003</v>
          </cell>
          <cell r="W349">
            <v>136.72370848500003</v>
          </cell>
          <cell r="AE349">
            <v>167.73677040000004</v>
          </cell>
        </row>
        <row r="350">
          <cell r="R350">
            <v>86.579766000000035</v>
          </cell>
          <cell r="T350">
            <v>90.908754300000041</v>
          </cell>
          <cell r="W350">
            <v>103.86325178775006</v>
          </cell>
          <cell r="AE350">
            <v>133.22250516000005</v>
          </cell>
        </row>
        <row r="351">
          <cell r="R351">
            <v>86.579766000000035</v>
          </cell>
          <cell r="T351">
            <v>90.908754300000041</v>
          </cell>
          <cell r="W351">
            <v>103.86325178775006</v>
          </cell>
          <cell r="AE351">
            <v>133.22250516000005</v>
          </cell>
        </row>
        <row r="352">
          <cell r="R352">
            <v>86.579766000000035</v>
          </cell>
          <cell r="T352">
            <v>90.908754300000041</v>
          </cell>
          <cell r="W352">
            <v>103.86325178775006</v>
          </cell>
          <cell r="AE352">
            <v>133.22250516000005</v>
          </cell>
        </row>
        <row r="353">
          <cell r="R353">
            <v>86.579766000000035</v>
          </cell>
          <cell r="T353">
            <v>90.908754300000041</v>
          </cell>
          <cell r="W353">
            <v>103.86325178775006</v>
          </cell>
          <cell r="AE353">
            <v>133.22250516000005</v>
          </cell>
        </row>
        <row r="356">
          <cell r="R356">
            <v>363.09382200000005</v>
          </cell>
          <cell r="T356">
            <v>381.24851310000008</v>
          </cell>
          <cell r="W356">
            <v>435.57642621675012</v>
          </cell>
          <cell r="AE356">
            <v>481.63021572000008</v>
          </cell>
        </row>
        <row r="357">
          <cell r="R357">
            <v>156.02932800000005</v>
          </cell>
          <cell r="T357">
            <v>163.83079440000006</v>
          </cell>
          <cell r="W357">
            <v>187.17668260200008</v>
          </cell>
          <cell r="AE357">
            <v>220.7289532800001</v>
          </cell>
        </row>
        <row r="358">
          <cell r="R358">
            <v>130.33402200000003</v>
          </cell>
          <cell r="T358">
            <v>136.85072310000004</v>
          </cell>
          <cell r="W358">
            <v>156.35195114175005</v>
          </cell>
          <cell r="AE358">
            <v>188.35286772000006</v>
          </cell>
        </row>
        <row r="359">
          <cell r="R359">
            <v>130.33402200000003</v>
          </cell>
          <cell r="T359">
            <v>136.85072310000004</v>
          </cell>
          <cell r="W359">
            <v>156.35195114175005</v>
          </cell>
          <cell r="AE359">
            <v>188.35286772000006</v>
          </cell>
        </row>
        <row r="360">
          <cell r="R360">
            <v>130.33402200000003</v>
          </cell>
          <cell r="T360">
            <v>136.85072310000004</v>
          </cell>
          <cell r="W360">
            <v>156.35195114175005</v>
          </cell>
          <cell r="AE360">
            <v>188.35286772000006</v>
          </cell>
        </row>
        <row r="361">
          <cell r="R361">
            <v>130.33402200000003</v>
          </cell>
          <cell r="T361">
            <v>136.85072310000004</v>
          </cell>
          <cell r="W361">
            <v>156.35195114175005</v>
          </cell>
          <cell r="AE361">
            <v>188.35286772000006</v>
          </cell>
        </row>
        <row r="362">
          <cell r="R362">
            <v>130.33402200000003</v>
          </cell>
          <cell r="T362">
            <v>136.85072310000004</v>
          </cell>
          <cell r="W362">
            <v>156.35195114175005</v>
          </cell>
          <cell r="AE362">
            <v>188.35286772000006</v>
          </cell>
        </row>
        <row r="363">
          <cell r="R363">
            <v>130.33402200000003</v>
          </cell>
          <cell r="T363">
            <v>136.85072310000004</v>
          </cell>
          <cell r="W363">
            <v>156.35195114175005</v>
          </cell>
          <cell r="AE363">
            <v>188.35286772000006</v>
          </cell>
        </row>
        <row r="364">
          <cell r="R364">
            <v>130.33402200000003</v>
          </cell>
          <cell r="T364">
            <v>136.85072310000004</v>
          </cell>
          <cell r="W364">
            <v>156.35195114175005</v>
          </cell>
          <cell r="AE364">
            <v>188.35286772000006</v>
          </cell>
        </row>
        <row r="365">
          <cell r="R365">
            <v>130.33402200000003</v>
          </cell>
          <cell r="T365">
            <v>136.85072310000004</v>
          </cell>
          <cell r="W365">
            <v>156.35195114175005</v>
          </cell>
          <cell r="AE365">
            <v>188.35286772000006</v>
          </cell>
        </row>
        <row r="366">
          <cell r="R366">
            <v>130.33402200000003</v>
          </cell>
          <cell r="T366">
            <v>136.85072310000004</v>
          </cell>
          <cell r="W366">
            <v>156.35195114175005</v>
          </cell>
          <cell r="AE366">
            <v>188.35286772000006</v>
          </cell>
        </row>
        <row r="367">
          <cell r="R367">
            <v>130.33402200000003</v>
          </cell>
          <cell r="T367">
            <v>136.85072310000004</v>
          </cell>
          <cell r="W367">
            <v>156.35195114175005</v>
          </cell>
          <cell r="AE367">
            <v>188.35286772000006</v>
          </cell>
        </row>
        <row r="368">
          <cell r="R368">
            <v>130.33402200000003</v>
          </cell>
          <cell r="T368">
            <v>136.85072310000004</v>
          </cell>
          <cell r="W368">
            <v>156.35195114175005</v>
          </cell>
          <cell r="AE368">
            <v>188.35286772000006</v>
          </cell>
        </row>
        <row r="369">
          <cell r="R369">
            <v>113.97204000000002</v>
          </cell>
          <cell r="T369">
            <v>119.67064200000003</v>
          </cell>
          <cell r="W369">
            <v>136.72370848500003</v>
          </cell>
          <cell r="AE369">
            <v>167.73677040000004</v>
          </cell>
        </row>
        <row r="370">
          <cell r="R370">
            <v>113.97204000000002</v>
          </cell>
          <cell r="T370">
            <v>119.67064200000003</v>
          </cell>
          <cell r="W370">
            <v>136.72370848500003</v>
          </cell>
          <cell r="AE370">
            <v>167.73677040000004</v>
          </cell>
        </row>
        <row r="371">
          <cell r="R371">
            <v>86.579766000000035</v>
          </cell>
          <cell r="T371">
            <v>90.908754300000041</v>
          </cell>
          <cell r="W371">
            <v>103.86325178775006</v>
          </cell>
          <cell r="AE371">
            <v>133.22250516000005</v>
          </cell>
        </row>
        <row r="372">
          <cell r="R372">
            <v>86.579766000000035</v>
          </cell>
          <cell r="T372">
            <v>90.908754300000041</v>
          </cell>
          <cell r="W372">
            <v>103.86325178775006</v>
          </cell>
          <cell r="AE372">
            <v>133.22250516000005</v>
          </cell>
        </row>
        <row r="373">
          <cell r="R373">
            <v>86.579766000000035</v>
          </cell>
          <cell r="T373">
            <v>90.908754300000041</v>
          </cell>
          <cell r="W373">
            <v>103.86325178775006</v>
          </cell>
          <cell r="AE373">
            <v>133.22250516000005</v>
          </cell>
        </row>
        <row r="374">
          <cell r="R374">
            <v>86.579766000000035</v>
          </cell>
          <cell r="T374">
            <v>90.908754300000041</v>
          </cell>
          <cell r="W374">
            <v>103.86325178775006</v>
          </cell>
          <cell r="AE374">
            <v>133.22250516000005</v>
          </cell>
        </row>
        <row r="377">
          <cell r="R377">
            <v>363.09382200000005</v>
          </cell>
          <cell r="T377">
            <v>381.24851310000008</v>
          </cell>
          <cell r="W377">
            <v>435.57642621675012</v>
          </cell>
          <cell r="AE377">
            <v>481.63021572000008</v>
          </cell>
        </row>
        <row r="378">
          <cell r="R378">
            <v>167.203554336</v>
          </cell>
          <cell r="T378">
            <v>175.56373205279999</v>
          </cell>
          <cell r="W378">
            <v>200.581563870324</v>
          </cell>
          <cell r="AE378">
            <v>234.80847846336002</v>
          </cell>
        </row>
        <row r="379">
          <cell r="R379">
            <v>130.38367305600002</v>
          </cell>
          <cell r="T379">
            <v>136.90285670880002</v>
          </cell>
          <cell r="W379">
            <v>156.41151378980402</v>
          </cell>
          <cell r="AE379">
            <v>188.41542805056002</v>
          </cell>
        </row>
        <row r="380">
          <cell r="R380">
            <v>130.38367305600002</v>
          </cell>
          <cell r="T380">
            <v>136.90285670880002</v>
          </cell>
          <cell r="W380">
            <v>156.41151378980402</v>
          </cell>
          <cell r="AE380">
            <v>188.41542805056002</v>
          </cell>
        </row>
        <row r="381">
          <cell r="R381">
            <v>130.38367305600002</v>
          </cell>
          <cell r="T381">
            <v>136.90285670880002</v>
          </cell>
          <cell r="W381">
            <v>156.41151378980402</v>
          </cell>
          <cell r="AE381">
            <v>188.41542805056002</v>
          </cell>
        </row>
        <row r="382">
          <cell r="R382">
            <v>130.38367305600002</v>
          </cell>
          <cell r="T382">
            <v>136.90285670880002</v>
          </cell>
          <cell r="W382">
            <v>156.41151378980402</v>
          </cell>
          <cell r="AE382">
            <v>188.41542805056002</v>
          </cell>
        </row>
        <row r="383">
          <cell r="R383">
            <v>130.38367305600002</v>
          </cell>
          <cell r="T383">
            <v>136.90285670880002</v>
          </cell>
          <cell r="W383">
            <v>156.41151378980402</v>
          </cell>
          <cell r="AE383">
            <v>188.41542805056002</v>
          </cell>
        </row>
        <row r="384">
          <cell r="R384">
            <v>130.38367305600002</v>
          </cell>
          <cell r="T384">
            <v>136.90285670880002</v>
          </cell>
          <cell r="W384">
            <v>156.41151378980402</v>
          </cell>
          <cell r="AE384">
            <v>188.41542805056002</v>
          </cell>
        </row>
        <row r="385">
          <cell r="R385">
            <v>141.96874473599999</v>
          </cell>
          <cell r="T385">
            <v>149.0671819728</v>
          </cell>
          <cell r="W385">
            <v>170.309255403924</v>
          </cell>
          <cell r="AE385">
            <v>203.01261836736001</v>
          </cell>
        </row>
        <row r="386">
          <cell r="R386">
            <v>130.38367305600002</v>
          </cell>
          <cell r="T386">
            <v>136.90285670880002</v>
          </cell>
          <cell r="W386">
            <v>156.41151378980402</v>
          </cell>
          <cell r="AE386">
            <v>188.41542805056002</v>
          </cell>
        </row>
        <row r="387">
          <cell r="R387">
            <v>130.3785</v>
          </cell>
          <cell r="T387">
            <v>136.897425</v>
          </cell>
          <cell r="W387">
            <v>156.40530806250001</v>
          </cell>
          <cell r="AE387">
            <v>188.40890999999999</v>
          </cell>
        </row>
        <row r="388">
          <cell r="R388">
            <v>130.3785</v>
          </cell>
          <cell r="T388">
            <v>136.897425</v>
          </cell>
          <cell r="W388">
            <v>156.40530806250001</v>
          </cell>
          <cell r="AE388">
            <v>188.40890999999999</v>
          </cell>
        </row>
        <row r="389">
          <cell r="R389">
            <v>130.3785</v>
          </cell>
          <cell r="T389">
            <v>136.897425</v>
          </cell>
          <cell r="W389">
            <v>156.40530806250001</v>
          </cell>
          <cell r="AE389">
            <v>188.40890999999999</v>
          </cell>
        </row>
        <row r="390">
          <cell r="R390">
            <v>114.01545792</v>
          </cell>
          <cell r="T390">
            <v>119.71623081600001</v>
          </cell>
          <cell r="W390">
            <v>136.77579370728</v>
          </cell>
          <cell r="AE390">
            <v>167.79147697920001</v>
          </cell>
        </row>
        <row r="391">
          <cell r="R391">
            <v>114.01545792</v>
          </cell>
          <cell r="T391">
            <v>119.71623081600001</v>
          </cell>
          <cell r="W391">
            <v>136.77579370728</v>
          </cell>
          <cell r="AE391">
            <v>167.79147697920001</v>
          </cell>
        </row>
        <row r="392">
          <cell r="R392">
            <v>86.582999999999998</v>
          </cell>
          <cell r="T392">
            <v>90.912149999999997</v>
          </cell>
          <cell r="W392">
            <v>103.867131375</v>
          </cell>
          <cell r="AE392">
            <v>133.22658000000001</v>
          </cell>
        </row>
        <row r="393">
          <cell r="R393">
            <v>86.582999999999998</v>
          </cell>
          <cell r="T393">
            <v>90.912149999999997</v>
          </cell>
          <cell r="W393">
            <v>103.867131375</v>
          </cell>
          <cell r="AE393">
            <v>133.22658000000001</v>
          </cell>
        </row>
        <row r="394">
          <cell r="R394">
            <v>86.582999999999998</v>
          </cell>
          <cell r="T394">
            <v>90.912149999999997</v>
          </cell>
          <cell r="W394">
            <v>103.867131375</v>
          </cell>
          <cell r="AE394">
            <v>133.22658000000001</v>
          </cell>
        </row>
        <row r="395">
          <cell r="R395">
            <v>86.582999999999998</v>
          </cell>
          <cell r="T395">
            <v>90.912149999999997</v>
          </cell>
          <cell r="W395">
            <v>103.867131375</v>
          </cell>
          <cell r="AE395">
            <v>133.22658000000001</v>
          </cell>
        </row>
        <row r="398">
          <cell r="R398">
            <v>306.70403400000009</v>
          </cell>
          <cell r="T398">
            <v>322.03923570000012</v>
          </cell>
          <cell r="W398">
            <v>367.92982678725014</v>
          </cell>
          <cell r="AE398">
            <v>410.57908284000018</v>
          </cell>
        </row>
        <row r="399">
          <cell r="R399">
            <v>130.33402200000003</v>
          </cell>
          <cell r="T399">
            <v>136.85072310000004</v>
          </cell>
          <cell r="W399">
            <v>156.35195114175005</v>
          </cell>
          <cell r="AE399">
            <v>188.35286772000006</v>
          </cell>
        </row>
        <row r="400">
          <cell r="R400">
            <v>130.33402200000003</v>
          </cell>
          <cell r="T400">
            <v>136.85072310000004</v>
          </cell>
          <cell r="W400">
            <v>156.35195114175005</v>
          </cell>
          <cell r="AE400">
            <v>188.35286772000006</v>
          </cell>
        </row>
        <row r="401">
          <cell r="R401">
            <v>130.33402200000003</v>
          </cell>
          <cell r="T401">
            <v>136.85072310000004</v>
          </cell>
          <cell r="W401">
            <v>156.35195114175005</v>
          </cell>
          <cell r="AE401">
            <v>188.35286772000006</v>
          </cell>
        </row>
        <row r="402">
          <cell r="R402">
            <v>130.33402200000003</v>
          </cell>
          <cell r="T402">
            <v>136.85072310000004</v>
          </cell>
          <cell r="W402">
            <v>156.35195114175005</v>
          </cell>
          <cell r="AE402">
            <v>188.35286772000006</v>
          </cell>
        </row>
        <row r="403">
          <cell r="R403">
            <v>130.33402200000003</v>
          </cell>
          <cell r="T403">
            <v>136.85072310000004</v>
          </cell>
          <cell r="W403">
            <v>156.35195114175005</v>
          </cell>
          <cell r="AE403">
            <v>188.35286772000006</v>
          </cell>
        </row>
        <row r="404">
          <cell r="R404">
            <v>130.33402200000003</v>
          </cell>
          <cell r="T404">
            <v>136.85072310000004</v>
          </cell>
          <cell r="W404">
            <v>156.35195114175005</v>
          </cell>
          <cell r="AE404">
            <v>188.35286772000006</v>
          </cell>
        </row>
        <row r="405">
          <cell r="R405">
            <v>130.33402200000003</v>
          </cell>
          <cell r="T405">
            <v>136.85072310000004</v>
          </cell>
          <cell r="W405">
            <v>156.35195114175005</v>
          </cell>
          <cell r="AE405">
            <v>188.35286772000006</v>
          </cell>
        </row>
        <row r="406">
          <cell r="R406">
            <v>130.33402200000003</v>
          </cell>
          <cell r="T406">
            <v>136.85072310000004</v>
          </cell>
          <cell r="W406">
            <v>156.35195114175005</v>
          </cell>
          <cell r="AE406">
            <v>188.35286772000006</v>
          </cell>
        </row>
        <row r="407">
          <cell r="R407">
            <v>130.33402200000003</v>
          </cell>
          <cell r="T407">
            <v>136.85072310000004</v>
          </cell>
          <cell r="W407">
            <v>156.35195114175005</v>
          </cell>
          <cell r="AE407">
            <v>188.35286772000006</v>
          </cell>
        </row>
        <row r="408">
          <cell r="R408">
            <v>86.579766000000035</v>
          </cell>
          <cell r="T408">
            <v>90.908754300000041</v>
          </cell>
          <cell r="W408">
            <v>103.86325178775006</v>
          </cell>
          <cell r="AE408">
            <v>133.22250516000005</v>
          </cell>
        </row>
        <row r="411">
          <cell r="R411">
            <v>518.21733600000005</v>
          </cell>
          <cell r="T411">
            <v>544.12820280000005</v>
          </cell>
          <cell r="W411">
            <v>621.66647169900011</v>
          </cell>
          <cell r="AE411">
            <v>677.08584336000001</v>
          </cell>
        </row>
        <row r="412">
          <cell r="R412">
            <v>363.09382200000005</v>
          </cell>
          <cell r="T412">
            <v>381.24851310000008</v>
          </cell>
          <cell r="W412">
            <v>435.57642621675012</v>
          </cell>
          <cell r="AE412">
            <v>481.63021572000008</v>
          </cell>
        </row>
        <row r="413">
          <cell r="R413">
            <v>263.17777500000005</v>
          </cell>
          <cell r="T413">
            <v>276.33666375000007</v>
          </cell>
          <cell r="W413">
            <v>315.71463833437508</v>
          </cell>
          <cell r="AE413">
            <v>355.73599650000011</v>
          </cell>
        </row>
        <row r="414">
          <cell r="R414">
            <v>130.33754999999999</v>
          </cell>
          <cell r="T414">
            <v>136.85442749999999</v>
          </cell>
          <cell r="W414">
            <v>156.35618341874999</v>
          </cell>
          <cell r="AE414">
            <v>188.35731299999998</v>
          </cell>
        </row>
        <row r="415">
          <cell r="R415">
            <v>193.11037200000004</v>
          </cell>
          <cell r="T415">
            <v>202.76589060000006</v>
          </cell>
          <cell r="W415">
            <v>231.66003001050009</v>
          </cell>
          <cell r="AE415">
            <v>267.45106872000008</v>
          </cell>
        </row>
        <row r="416">
          <cell r="R416">
            <v>187.25124600000001</v>
          </cell>
          <cell r="T416">
            <v>196.61380830000002</v>
          </cell>
          <cell r="W416">
            <v>224.63127598275003</v>
          </cell>
          <cell r="AE416">
            <v>260.06856996000005</v>
          </cell>
        </row>
        <row r="417">
          <cell r="R417">
            <v>187.25124600000001</v>
          </cell>
          <cell r="T417">
            <v>196.61380830000002</v>
          </cell>
          <cell r="W417">
            <v>224.63127598275003</v>
          </cell>
          <cell r="AE417">
            <v>260.06856996000005</v>
          </cell>
        </row>
        <row r="418">
          <cell r="R418">
            <v>166.58951400000001</v>
          </cell>
          <cell r="T418">
            <v>174.91898970000003</v>
          </cell>
          <cell r="W418">
            <v>199.84494573225004</v>
          </cell>
          <cell r="AE418">
            <v>234.03478764000002</v>
          </cell>
        </row>
        <row r="419">
          <cell r="R419">
            <v>156.02932800000005</v>
          </cell>
          <cell r="T419">
            <v>163.83079440000006</v>
          </cell>
          <cell r="W419">
            <v>187.17668260200008</v>
          </cell>
          <cell r="AE419">
            <v>220.7289532800001</v>
          </cell>
        </row>
        <row r="420">
          <cell r="R420">
            <v>130.33402200000003</v>
          </cell>
          <cell r="T420">
            <v>136.85072310000004</v>
          </cell>
          <cell r="W420">
            <v>156.35195114175005</v>
          </cell>
          <cell r="AE420">
            <v>188.35286772000006</v>
          </cell>
        </row>
        <row r="421">
          <cell r="R421">
            <v>130.33402200000003</v>
          </cell>
          <cell r="T421">
            <v>136.85072310000004</v>
          </cell>
          <cell r="W421">
            <v>156.35195114175005</v>
          </cell>
          <cell r="AE421">
            <v>188.35286772000006</v>
          </cell>
        </row>
        <row r="422">
          <cell r="R422">
            <v>130.33402200000003</v>
          </cell>
          <cell r="T422">
            <v>136.85072310000004</v>
          </cell>
          <cell r="W422">
            <v>156.35195114175005</v>
          </cell>
          <cell r="AE422">
            <v>188.35286772000006</v>
          </cell>
        </row>
        <row r="423">
          <cell r="R423">
            <v>130.33402200000003</v>
          </cell>
          <cell r="T423">
            <v>136.85072310000004</v>
          </cell>
          <cell r="W423">
            <v>156.35195114175005</v>
          </cell>
          <cell r="AE423">
            <v>188.35286772000006</v>
          </cell>
        </row>
        <row r="424">
          <cell r="R424">
            <v>130.33402200000003</v>
          </cell>
          <cell r="T424">
            <v>136.85072310000004</v>
          </cell>
          <cell r="W424">
            <v>156.35195114175005</v>
          </cell>
          <cell r="AE424">
            <v>188.35286772000006</v>
          </cell>
        </row>
        <row r="425">
          <cell r="R425">
            <v>130.33402200000003</v>
          </cell>
          <cell r="T425">
            <v>136.85072310000004</v>
          </cell>
          <cell r="W425">
            <v>156.35195114175005</v>
          </cell>
          <cell r="AE425">
            <v>188.35286772000006</v>
          </cell>
        </row>
        <row r="426">
          <cell r="R426">
            <v>130.33402200000003</v>
          </cell>
          <cell r="T426">
            <v>136.85072310000004</v>
          </cell>
          <cell r="W426">
            <v>156.35195114175005</v>
          </cell>
          <cell r="AE426">
            <v>188.35286772000006</v>
          </cell>
        </row>
        <row r="427">
          <cell r="R427">
            <v>130.33402200000003</v>
          </cell>
          <cell r="T427">
            <v>136.85072310000004</v>
          </cell>
          <cell r="W427">
            <v>156.35195114175005</v>
          </cell>
          <cell r="AE427">
            <v>188.35286772000006</v>
          </cell>
        </row>
        <row r="428">
          <cell r="R428">
            <v>130.33402200000003</v>
          </cell>
          <cell r="T428">
            <v>136.85072310000004</v>
          </cell>
          <cell r="W428">
            <v>156.35195114175005</v>
          </cell>
          <cell r="AE428">
            <v>188.35286772000006</v>
          </cell>
        </row>
        <row r="429">
          <cell r="R429">
            <v>130.33402200000003</v>
          </cell>
          <cell r="T429">
            <v>136.85072310000004</v>
          </cell>
          <cell r="W429">
            <v>156.35195114175005</v>
          </cell>
          <cell r="AE429">
            <v>188.35286772000006</v>
          </cell>
        </row>
        <row r="430">
          <cell r="R430">
            <v>130.33402200000003</v>
          </cell>
          <cell r="T430">
            <v>136.85072310000004</v>
          </cell>
          <cell r="W430">
            <v>156.35195114175005</v>
          </cell>
          <cell r="AE430">
            <v>188.35286772000006</v>
          </cell>
        </row>
        <row r="431">
          <cell r="R431">
            <v>130.33402200000003</v>
          </cell>
          <cell r="T431">
            <v>136.85072310000004</v>
          </cell>
          <cell r="W431">
            <v>156.35195114175005</v>
          </cell>
          <cell r="AE431">
            <v>188.35286772000006</v>
          </cell>
        </row>
        <row r="432">
          <cell r="R432">
            <v>130.33402200000003</v>
          </cell>
          <cell r="T432">
            <v>136.85072310000004</v>
          </cell>
          <cell r="W432">
            <v>156.35195114175005</v>
          </cell>
          <cell r="AE432">
            <v>188.35286772000006</v>
          </cell>
        </row>
        <row r="433">
          <cell r="R433">
            <v>130.33402200000003</v>
          </cell>
          <cell r="T433">
            <v>136.85072310000004</v>
          </cell>
          <cell r="W433">
            <v>156.35195114175005</v>
          </cell>
          <cell r="AE433">
            <v>188.35286772000006</v>
          </cell>
        </row>
        <row r="434">
          <cell r="R434">
            <v>130.33402200000003</v>
          </cell>
          <cell r="T434">
            <v>136.85072310000004</v>
          </cell>
          <cell r="W434">
            <v>156.35195114175005</v>
          </cell>
          <cell r="AE434">
            <v>188.35286772000006</v>
          </cell>
        </row>
        <row r="435">
          <cell r="R435">
            <v>130.33402200000003</v>
          </cell>
          <cell r="T435">
            <v>136.85072310000004</v>
          </cell>
          <cell r="W435">
            <v>156.35195114175005</v>
          </cell>
          <cell r="AE435">
            <v>188.35286772000006</v>
          </cell>
        </row>
        <row r="436">
          <cell r="R436">
            <v>130.33402200000003</v>
          </cell>
          <cell r="T436">
            <v>136.85072310000004</v>
          </cell>
          <cell r="W436">
            <v>156.35195114175005</v>
          </cell>
          <cell r="AE436">
            <v>188.35286772000006</v>
          </cell>
        </row>
        <row r="437">
          <cell r="R437">
            <v>130.33402200000003</v>
          </cell>
          <cell r="T437">
            <v>136.85072310000004</v>
          </cell>
          <cell r="W437">
            <v>156.35195114175005</v>
          </cell>
          <cell r="AE437">
            <v>188.35286772000006</v>
          </cell>
        </row>
        <row r="438">
          <cell r="R438">
            <v>130.33402200000003</v>
          </cell>
          <cell r="T438">
            <v>136.85072310000004</v>
          </cell>
          <cell r="W438">
            <v>156.35195114175005</v>
          </cell>
          <cell r="AE438">
            <v>188.35286772000006</v>
          </cell>
        </row>
        <row r="439">
          <cell r="R439">
            <v>130.33402200000003</v>
          </cell>
          <cell r="T439">
            <v>136.85072310000004</v>
          </cell>
          <cell r="W439">
            <v>156.35195114175005</v>
          </cell>
          <cell r="AE439">
            <v>188.35286772000006</v>
          </cell>
        </row>
        <row r="440">
          <cell r="R440">
            <v>130.33402200000003</v>
          </cell>
          <cell r="T440">
            <v>136.85072310000004</v>
          </cell>
          <cell r="W440">
            <v>156.35195114175005</v>
          </cell>
          <cell r="AE440">
            <v>188.35286772000006</v>
          </cell>
        </row>
        <row r="441">
          <cell r="R441">
            <v>130.33402200000003</v>
          </cell>
          <cell r="T441">
            <v>136.85072310000004</v>
          </cell>
          <cell r="W441">
            <v>156.35195114175005</v>
          </cell>
          <cell r="AE441">
            <v>188.35286772000006</v>
          </cell>
        </row>
        <row r="442">
          <cell r="R442">
            <v>130.33402200000003</v>
          </cell>
          <cell r="T442">
            <v>136.85072310000004</v>
          </cell>
          <cell r="W442">
            <v>156.35195114175005</v>
          </cell>
          <cell r="AE442">
            <v>188.35286772000006</v>
          </cell>
        </row>
        <row r="443">
          <cell r="R443">
            <v>130.33402200000003</v>
          </cell>
          <cell r="T443">
            <v>136.85072310000004</v>
          </cell>
          <cell r="W443">
            <v>156.35195114175005</v>
          </cell>
          <cell r="AE443">
            <v>188.35286772000006</v>
          </cell>
        </row>
        <row r="444">
          <cell r="R444">
            <v>130.33402200000003</v>
          </cell>
          <cell r="T444">
            <v>136.85072310000004</v>
          </cell>
          <cell r="W444">
            <v>156.35195114175005</v>
          </cell>
          <cell r="AE444">
            <v>188.35286772000006</v>
          </cell>
        </row>
        <row r="445">
          <cell r="R445">
            <v>130.33402200000003</v>
          </cell>
          <cell r="T445">
            <v>136.85072310000004</v>
          </cell>
          <cell r="W445">
            <v>156.35195114175005</v>
          </cell>
          <cell r="AE445">
            <v>188.35286772000006</v>
          </cell>
        </row>
        <row r="446">
          <cell r="R446">
            <v>130.33402200000003</v>
          </cell>
          <cell r="T446">
            <v>136.85072310000004</v>
          </cell>
          <cell r="W446">
            <v>156.35195114175005</v>
          </cell>
          <cell r="AE446">
            <v>188.35286772000006</v>
          </cell>
        </row>
        <row r="447">
          <cell r="R447">
            <v>130.33402200000003</v>
          </cell>
          <cell r="T447">
            <v>136.85072310000004</v>
          </cell>
          <cell r="W447">
            <v>156.35195114175005</v>
          </cell>
          <cell r="AE447">
            <v>188.35286772000006</v>
          </cell>
        </row>
        <row r="448">
          <cell r="R448">
            <v>130.33402200000003</v>
          </cell>
          <cell r="T448">
            <v>136.85072310000004</v>
          </cell>
          <cell r="W448">
            <v>156.35195114175005</v>
          </cell>
          <cell r="AE448">
            <v>188.35286772000006</v>
          </cell>
        </row>
        <row r="449">
          <cell r="R449">
            <v>130.33402200000003</v>
          </cell>
          <cell r="T449">
            <v>136.85072310000004</v>
          </cell>
          <cell r="W449">
            <v>156.35195114175005</v>
          </cell>
          <cell r="AE449">
            <v>188.35286772000006</v>
          </cell>
        </row>
        <row r="450">
          <cell r="R450">
            <v>130.33402200000003</v>
          </cell>
          <cell r="T450">
            <v>136.85072310000004</v>
          </cell>
          <cell r="W450">
            <v>156.35195114175005</v>
          </cell>
          <cell r="AE450">
            <v>188.35286772000006</v>
          </cell>
        </row>
        <row r="451">
          <cell r="R451">
            <v>130.33402200000003</v>
          </cell>
          <cell r="T451">
            <v>136.85072310000004</v>
          </cell>
          <cell r="W451">
            <v>156.35195114175005</v>
          </cell>
          <cell r="AE451">
            <v>188.35286772000006</v>
          </cell>
        </row>
        <row r="452">
          <cell r="R452">
            <v>130.33402200000003</v>
          </cell>
          <cell r="T452">
            <v>136.85072310000004</v>
          </cell>
          <cell r="W452">
            <v>156.35195114175005</v>
          </cell>
          <cell r="AE452">
            <v>188.35286772000006</v>
          </cell>
        </row>
        <row r="453">
          <cell r="R453">
            <v>86.579766000000035</v>
          </cell>
          <cell r="T453">
            <v>90.908754300000041</v>
          </cell>
          <cell r="W453">
            <v>103.86325178775006</v>
          </cell>
          <cell r="AE453">
            <v>133.22250516000005</v>
          </cell>
        </row>
        <row r="454">
          <cell r="R454">
            <v>86.579766000000035</v>
          </cell>
          <cell r="T454">
            <v>90.908754300000041</v>
          </cell>
          <cell r="W454">
            <v>103.86325178775006</v>
          </cell>
          <cell r="AE454">
            <v>133.22250516000005</v>
          </cell>
        </row>
        <row r="455">
          <cell r="R455">
            <v>86.579766000000035</v>
          </cell>
          <cell r="T455">
            <v>90.908754300000041</v>
          </cell>
          <cell r="W455">
            <v>103.86325178775006</v>
          </cell>
          <cell r="AE455">
            <v>133.22250516000005</v>
          </cell>
        </row>
        <row r="456">
          <cell r="R456">
            <v>86.579766000000035</v>
          </cell>
          <cell r="T456">
            <v>90.908754300000041</v>
          </cell>
          <cell r="W456">
            <v>103.86325178775006</v>
          </cell>
          <cell r="AE456">
            <v>133.22250516000005</v>
          </cell>
        </row>
        <row r="457">
          <cell r="R457">
            <v>86.579766000000035</v>
          </cell>
          <cell r="T457">
            <v>90.908754300000041</v>
          </cell>
          <cell r="W457">
            <v>103.86325178775006</v>
          </cell>
          <cell r="AE457">
            <v>133.22250516000005</v>
          </cell>
        </row>
        <row r="458">
          <cell r="R458">
            <v>130.33402200000003</v>
          </cell>
          <cell r="T458">
            <v>136.85072310000004</v>
          </cell>
          <cell r="W458">
            <v>156.35195114175005</v>
          </cell>
          <cell r="AE458">
            <v>188.35286772000006</v>
          </cell>
        </row>
        <row r="459">
          <cell r="R459">
            <v>130.33402200000003</v>
          </cell>
          <cell r="T459">
            <v>136.85072310000004</v>
          </cell>
          <cell r="W459">
            <v>156.35195114175005</v>
          </cell>
          <cell r="AE459">
            <v>188.35286772000006</v>
          </cell>
        </row>
        <row r="460">
          <cell r="R460">
            <v>130.33402200000003</v>
          </cell>
          <cell r="T460">
            <v>136.85072310000004</v>
          </cell>
          <cell r="W460">
            <v>156.35195114175005</v>
          </cell>
          <cell r="AE460">
            <v>188.35286772000006</v>
          </cell>
        </row>
        <row r="461">
          <cell r="R461">
            <v>130.33402200000003</v>
          </cell>
          <cell r="T461">
            <v>136.85072310000004</v>
          </cell>
          <cell r="W461">
            <v>156.35195114175005</v>
          </cell>
          <cell r="AE461">
            <v>188.35286772000006</v>
          </cell>
        </row>
        <row r="462">
          <cell r="R462">
            <v>130.33402200000003</v>
          </cell>
          <cell r="T462">
            <v>136.85072310000004</v>
          </cell>
          <cell r="W462">
            <v>156.35195114175005</v>
          </cell>
          <cell r="AE462">
            <v>188.35286772000006</v>
          </cell>
        </row>
        <row r="463">
          <cell r="R463">
            <v>122.05557000000003</v>
          </cell>
          <cell r="T463">
            <v>128.15834850000005</v>
          </cell>
          <cell r="W463">
            <v>146.42091316125007</v>
          </cell>
          <cell r="AE463">
            <v>177.92201820000008</v>
          </cell>
        </row>
        <row r="464">
          <cell r="R464">
            <v>110.18385000000001</v>
          </cell>
          <cell r="T464">
            <v>115.69304250000002</v>
          </cell>
          <cell r="W464">
            <v>132.17930105625004</v>
          </cell>
          <cell r="AE464">
            <v>162.96365100000003</v>
          </cell>
        </row>
        <row r="465">
          <cell r="R465">
            <v>99.582210000000003</v>
          </cell>
          <cell r="T465">
            <v>104.56132050000001</v>
          </cell>
          <cell r="W465">
            <v>119.46130867125002</v>
          </cell>
          <cell r="AE465">
            <v>149.60558460000001</v>
          </cell>
        </row>
        <row r="466">
          <cell r="R466">
            <v>99.582210000000003</v>
          </cell>
          <cell r="T466">
            <v>104.56132050000001</v>
          </cell>
          <cell r="W466">
            <v>119.46130867125002</v>
          </cell>
          <cell r="AE466">
            <v>149.60558460000001</v>
          </cell>
        </row>
        <row r="467">
          <cell r="R467">
            <v>99.582210000000003</v>
          </cell>
          <cell r="T467">
            <v>104.56132050000001</v>
          </cell>
          <cell r="W467">
            <v>119.46130867125002</v>
          </cell>
          <cell r="AE467">
            <v>149.60558460000001</v>
          </cell>
        </row>
        <row r="468">
          <cell r="R468">
            <v>99.582210000000003</v>
          </cell>
          <cell r="T468">
            <v>104.56132050000001</v>
          </cell>
          <cell r="W468">
            <v>119.46130867125002</v>
          </cell>
          <cell r="AE468">
            <v>149.60558460000001</v>
          </cell>
        </row>
        <row r="469">
          <cell r="R469">
            <v>86.579766000000035</v>
          </cell>
          <cell r="T469">
            <v>90.908754300000041</v>
          </cell>
          <cell r="W469">
            <v>103.86325178775006</v>
          </cell>
          <cell r="AE469">
            <v>133.22250516000005</v>
          </cell>
        </row>
        <row r="470">
          <cell r="R470">
            <v>86.579766000000035</v>
          </cell>
          <cell r="T470">
            <v>90.908754300000041</v>
          </cell>
          <cell r="W470">
            <v>103.86325178775006</v>
          </cell>
          <cell r="AE470">
            <v>133.22250516000005</v>
          </cell>
        </row>
        <row r="471">
          <cell r="R471">
            <v>86.579766000000035</v>
          </cell>
          <cell r="T471">
            <v>90.908754300000041</v>
          </cell>
          <cell r="W471">
            <v>103.86325178775006</v>
          </cell>
          <cell r="AE471">
            <v>133.22250516000005</v>
          </cell>
        </row>
        <row r="472">
          <cell r="R472">
            <v>86.579766000000035</v>
          </cell>
          <cell r="T472">
            <v>90.908754300000041</v>
          </cell>
          <cell r="W472">
            <v>103.86325178775006</v>
          </cell>
          <cell r="AE472">
            <v>133.22250516000005</v>
          </cell>
        </row>
        <row r="473">
          <cell r="R473">
            <v>86.579766000000035</v>
          </cell>
          <cell r="T473">
            <v>90.908754300000041</v>
          </cell>
          <cell r="W473">
            <v>103.86325178775006</v>
          </cell>
          <cell r="AE473">
            <v>133.22250516000005</v>
          </cell>
        </row>
        <row r="474">
          <cell r="R474">
            <v>86.579766000000035</v>
          </cell>
          <cell r="T474">
            <v>90.908754300000041</v>
          </cell>
          <cell r="W474">
            <v>103.86325178775006</v>
          </cell>
          <cell r="AE474">
            <v>133.22250516000005</v>
          </cell>
        </row>
        <row r="475">
          <cell r="R475">
            <v>86.579766000000035</v>
          </cell>
          <cell r="T475">
            <v>90.908754300000041</v>
          </cell>
          <cell r="W475">
            <v>103.86325178775006</v>
          </cell>
          <cell r="AE475">
            <v>133.22250516000005</v>
          </cell>
        </row>
        <row r="476">
          <cell r="R476">
            <v>86.579766000000035</v>
          </cell>
          <cell r="T476">
            <v>90.908754300000041</v>
          </cell>
          <cell r="W476">
            <v>103.86325178775006</v>
          </cell>
          <cell r="AE476">
            <v>133.22250516000005</v>
          </cell>
        </row>
        <row r="477">
          <cell r="R477">
            <v>86.579766000000035</v>
          </cell>
          <cell r="T477">
            <v>90.908754300000041</v>
          </cell>
          <cell r="W477">
            <v>103.86325178775006</v>
          </cell>
          <cell r="AE477">
            <v>133.22250516000005</v>
          </cell>
        </row>
        <row r="478">
          <cell r="R478">
            <v>86.579766000000035</v>
          </cell>
          <cell r="T478">
            <v>90.908754300000041</v>
          </cell>
          <cell r="W478">
            <v>103.86325178775006</v>
          </cell>
          <cell r="AE478">
            <v>133.22250516000005</v>
          </cell>
        </row>
        <row r="479">
          <cell r="R479">
            <v>86.579766000000035</v>
          </cell>
          <cell r="T479">
            <v>90.908754300000041</v>
          </cell>
          <cell r="W479">
            <v>103.86325178775006</v>
          </cell>
          <cell r="AE479">
            <v>133.22250516000005</v>
          </cell>
        </row>
        <row r="480">
          <cell r="R480">
            <v>86.579766000000035</v>
          </cell>
          <cell r="T480">
            <v>90.908754300000041</v>
          </cell>
          <cell r="W480">
            <v>103.86325178775006</v>
          </cell>
          <cell r="AE480">
            <v>133.22250516000005</v>
          </cell>
        </row>
        <row r="481">
          <cell r="R481">
            <v>86.579766000000035</v>
          </cell>
          <cell r="T481">
            <v>90.908754300000041</v>
          </cell>
          <cell r="W481">
            <v>103.86325178775006</v>
          </cell>
          <cell r="AE481">
            <v>133.22250516000005</v>
          </cell>
        </row>
        <row r="482">
          <cell r="R482">
            <v>86.579766000000035</v>
          </cell>
          <cell r="T482">
            <v>90.908754300000041</v>
          </cell>
          <cell r="W482">
            <v>103.86325178775006</v>
          </cell>
          <cell r="AE482">
            <v>133.22250516000005</v>
          </cell>
        </row>
        <row r="483">
          <cell r="R483">
            <v>86.579766000000035</v>
          </cell>
          <cell r="T483">
            <v>90.908754300000041</v>
          </cell>
          <cell r="W483">
            <v>103.86325178775006</v>
          </cell>
          <cell r="AE483">
            <v>133.22250516000005</v>
          </cell>
        </row>
        <row r="484">
          <cell r="R484">
            <v>86.579766000000035</v>
          </cell>
          <cell r="T484">
            <v>90.908754300000041</v>
          </cell>
          <cell r="W484">
            <v>103.86325178775006</v>
          </cell>
          <cell r="AE484">
            <v>133.22250516000005</v>
          </cell>
        </row>
        <row r="485">
          <cell r="R485">
            <v>86.579766000000035</v>
          </cell>
          <cell r="T485">
            <v>90.908754300000041</v>
          </cell>
          <cell r="W485">
            <v>103.86325178775006</v>
          </cell>
          <cell r="AE485">
            <v>133.22250516000005</v>
          </cell>
        </row>
        <row r="486">
          <cell r="R486">
            <v>86.579766000000035</v>
          </cell>
          <cell r="T486">
            <v>90.908754300000041</v>
          </cell>
          <cell r="W486">
            <v>103.86325178775006</v>
          </cell>
          <cell r="AE486">
            <v>133.22250516000005</v>
          </cell>
        </row>
        <row r="487">
          <cell r="R487">
            <v>86.579766000000035</v>
          </cell>
          <cell r="T487">
            <v>90.908754300000041</v>
          </cell>
          <cell r="W487">
            <v>103.86325178775006</v>
          </cell>
          <cell r="AE487">
            <v>133.22250516000005</v>
          </cell>
        </row>
        <row r="488">
          <cell r="R488">
            <v>86.579766000000035</v>
          </cell>
          <cell r="T488">
            <v>90.908754300000041</v>
          </cell>
          <cell r="W488">
            <v>103.86325178775006</v>
          </cell>
          <cell r="AE488">
            <v>133.22250516000005</v>
          </cell>
        </row>
        <row r="489">
          <cell r="R489">
            <v>86.579766000000035</v>
          </cell>
          <cell r="T489">
            <v>90.908754300000041</v>
          </cell>
          <cell r="W489">
            <v>103.86325178775006</v>
          </cell>
          <cell r="AE489">
            <v>133.22250516000005</v>
          </cell>
        </row>
        <row r="492">
          <cell r="R492">
            <v>518.21733600000005</v>
          </cell>
          <cell r="T492">
            <v>544.12820280000005</v>
          </cell>
          <cell r="W492">
            <v>621.66647169900011</v>
          </cell>
          <cell r="AE492">
            <v>677.08584336000001</v>
          </cell>
        </row>
        <row r="493">
          <cell r="R493">
            <v>363.09382200000005</v>
          </cell>
          <cell r="T493">
            <v>381.24851310000008</v>
          </cell>
          <cell r="W493">
            <v>435.57642621675012</v>
          </cell>
          <cell r="AE493">
            <v>481.63021572000008</v>
          </cell>
        </row>
        <row r="494">
          <cell r="R494">
            <v>306.70403400000009</v>
          </cell>
          <cell r="T494">
            <v>322.03923570000012</v>
          </cell>
          <cell r="W494">
            <v>367.92982678725014</v>
          </cell>
          <cell r="AE494">
            <v>410.57908284000018</v>
          </cell>
        </row>
        <row r="495">
          <cell r="R495">
            <v>263.1825</v>
          </cell>
          <cell r="T495">
            <v>276.34162500000002</v>
          </cell>
          <cell r="W495">
            <v>315.72030656250007</v>
          </cell>
          <cell r="AE495">
            <v>355.74195000000003</v>
          </cell>
        </row>
        <row r="496">
          <cell r="R496">
            <v>193.11037200000004</v>
          </cell>
          <cell r="T496">
            <v>202.76589060000006</v>
          </cell>
          <cell r="W496">
            <v>231.66003001050009</v>
          </cell>
          <cell r="AE496">
            <v>267.45106872000008</v>
          </cell>
        </row>
        <row r="497">
          <cell r="R497">
            <v>193.11037200000004</v>
          </cell>
          <cell r="T497">
            <v>202.76589060000006</v>
          </cell>
          <cell r="W497">
            <v>231.66003001050009</v>
          </cell>
          <cell r="AE497">
            <v>267.45106872000008</v>
          </cell>
        </row>
        <row r="498">
          <cell r="R498">
            <v>193.10550000000001</v>
          </cell>
          <cell r="T498">
            <v>202.76077500000002</v>
          </cell>
          <cell r="W498">
            <v>231.65418543750005</v>
          </cell>
          <cell r="AE498">
            <v>267.44493000000006</v>
          </cell>
        </row>
        <row r="499">
          <cell r="R499">
            <v>156.03</v>
          </cell>
          <cell r="T499">
            <v>163.83150000000001</v>
          </cell>
          <cell r="W499">
            <v>187.17748875000001</v>
          </cell>
          <cell r="AE499">
            <v>220.72980000000001</v>
          </cell>
        </row>
        <row r="500">
          <cell r="R500">
            <v>141.91468200000003</v>
          </cell>
          <cell r="T500">
            <v>149.01041610000004</v>
          </cell>
          <cell r="W500">
            <v>170.24440039425005</v>
          </cell>
          <cell r="AE500">
            <v>202.94449932000003</v>
          </cell>
        </row>
        <row r="501">
          <cell r="R501">
            <v>141.91468200000003</v>
          </cell>
          <cell r="T501">
            <v>149.01041610000004</v>
          </cell>
          <cell r="W501">
            <v>170.24440039425005</v>
          </cell>
          <cell r="AE501">
            <v>202.94449932000003</v>
          </cell>
        </row>
        <row r="502">
          <cell r="R502">
            <v>141.91468200000003</v>
          </cell>
          <cell r="T502">
            <v>149.01041610000004</v>
          </cell>
          <cell r="W502">
            <v>170.24440039425005</v>
          </cell>
          <cell r="AE502">
            <v>202.94449932000003</v>
          </cell>
        </row>
        <row r="503">
          <cell r="R503">
            <v>141.91468200000003</v>
          </cell>
          <cell r="T503">
            <v>149.01041610000004</v>
          </cell>
          <cell r="W503">
            <v>170.24440039425005</v>
          </cell>
          <cell r="AE503">
            <v>202.94449932000003</v>
          </cell>
        </row>
        <row r="504">
          <cell r="R504">
            <v>141.91468200000003</v>
          </cell>
          <cell r="T504">
            <v>149.01041610000004</v>
          </cell>
          <cell r="W504">
            <v>170.24440039425005</v>
          </cell>
          <cell r="AE504">
            <v>202.94449932000003</v>
          </cell>
        </row>
        <row r="505">
          <cell r="R505">
            <v>141.91468200000003</v>
          </cell>
          <cell r="T505">
            <v>149.01041610000004</v>
          </cell>
          <cell r="W505">
            <v>170.24440039425005</v>
          </cell>
          <cell r="AE505">
            <v>202.94449932000003</v>
          </cell>
        </row>
        <row r="506">
          <cell r="R506">
            <v>141.91468200000003</v>
          </cell>
          <cell r="T506">
            <v>149.01041610000004</v>
          </cell>
          <cell r="W506">
            <v>170.24440039425005</v>
          </cell>
          <cell r="AE506">
            <v>202.94449932000003</v>
          </cell>
        </row>
        <row r="507">
          <cell r="R507">
            <v>141.91468200000003</v>
          </cell>
          <cell r="T507">
            <v>149.01041610000004</v>
          </cell>
          <cell r="W507">
            <v>170.24440039425005</v>
          </cell>
          <cell r="AE507">
            <v>202.94449932000003</v>
          </cell>
        </row>
        <row r="508">
          <cell r="R508">
            <v>130.33402200000003</v>
          </cell>
          <cell r="T508">
            <v>136.85072310000004</v>
          </cell>
          <cell r="W508">
            <v>156.35195114175005</v>
          </cell>
          <cell r="AE508">
            <v>188.35286772000006</v>
          </cell>
        </row>
        <row r="509">
          <cell r="R509">
            <v>130.33402200000003</v>
          </cell>
          <cell r="T509">
            <v>136.85072310000004</v>
          </cell>
          <cell r="W509">
            <v>156.35195114175005</v>
          </cell>
          <cell r="AE509">
            <v>188.35286772000006</v>
          </cell>
        </row>
        <row r="510">
          <cell r="R510">
            <v>130.33402200000003</v>
          </cell>
          <cell r="T510">
            <v>136.85072310000004</v>
          </cell>
          <cell r="W510">
            <v>156.35195114175005</v>
          </cell>
          <cell r="AE510">
            <v>188.35286772000006</v>
          </cell>
        </row>
        <row r="511">
          <cell r="R511">
            <v>130.33402200000003</v>
          </cell>
          <cell r="T511">
            <v>136.85072310000004</v>
          </cell>
          <cell r="W511">
            <v>156.35195114175005</v>
          </cell>
          <cell r="AE511">
            <v>188.35286772000006</v>
          </cell>
        </row>
        <row r="512">
          <cell r="R512">
            <v>130.33402200000003</v>
          </cell>
          <cell r="T512">
            <v>136.85072310000004</v>
          </cell>
          <cell r="W512">
            <v>156.35195114175005</v>
          </cell>
          <cell r="AE512">
            <v>188.35286772000006</v>
          </cell>
        </row>
        <row r="513">
          <cell r="R513">
            <v>117.90450000000001</v>
          </cell>
          <cell r="T513">
            <v>123.79972500000002</v>
          </cell>
          <cell r="W513">
            <v>141.44118581250004</v>
          </cell>
          <cell r="AE513">
            <v>172.69167000000004</v>
          </cell>
        </row>
        <row r="514">
          <cell r="R514">
            <v>117.90450000000001</v>
          </cell>
          <cell r="T514">
            <v>123.79972500000002</v>
          </cell>
          <cell r="W514">
            <v>141.44118581250004</v>
          </cell>
          <cell r="AE514">
            <v>172.69167000000004</v>
          </cell>
        </row>
        <row r="515">
          <cell r="R515">
            <v>106.40700000000001</v>
          </cell>
          <cell r="T515">
            <v>111.72735000000002</v>
          </cell>
          <cell r="W515">
            <v>127.64849737500002</v>
          </cell>
          <cell r="AE515">
            <v>158.20482000000004</v>
          </cell>
        </row>
        <row r="516">
          <cell r="R516">
            <v>106.40700000000001</v>
          </cell>
          <cell r="T516">
            <v>111.72735000000002</v>
          </cell>
          <cell r="W516">
            <v>127.64849737500002</v>
          </cell>
          <cell r="AE516">
            <v>158.20482000000004</v>
          </cell>
        </row>
        <row r="517">
          <cell r="R517">
            <v>86.579766000000035</v>
          </cell>
          <cell r="T517">
            <v>90.908754300000041</v>
          </cell>
          <cell r="W517">
            <v>103.86325178775006</v>
          </cell>
          <cell r="AE517">
            <v>133.22250516000005</v>
          </cell>
        </row>
        <row r="518">
          <cell r="R518">
            <v>86.579766000000035</v>
          </cell>
          <cell r="T518">
            <v>90.908754300000041</v>
          </cell>
          <cell r="W518">
            <v>103.86325178775006</v>
          </cell>
          <cell r="AE518">
            <v>133.22250516000005</v>
          </cell>
        </row>
        <row r="519">
          <cell r="R519">
            <v>86.579766000000035</v>
          </cell>
          <cell r="T519">
            <v>90.908754300000041</v>
          </cell>
          <cell r="W519">
            <v>103.86325178775006</v>
          </cell>
          <cell r="AE519">
            <v>133.22250516000005</v>
          </cell>
        </row>
        <row r="520">
          <cell r="R520">
            <v>86.582999999999998</v>
          </cell>
          <cell r="T520">
            <v>90.912149999999997</v>
          </cell>
          <cell r="W520">
            <v>103.867131375</v>
          </cell>
          <cell r="AE520">
            <v>133.22658000000001</v>
          </cell>
        </row>
        <row r="521">
          <cell r="R521">
            <v>86.582999999999998</v>
          </cell>
          <cell r="T521">
            <v>90.912149999999997</v>
          </cell>
          <cell r="W521">
            <v>103.867131375</v>
          </cell>
          <cell r="AE521">
            <v>133.22658000000001</v>
          </cell>
        </row>
        <row r="522">
          <cell r="R522">
            <v>86.582999999999998</v>
          </cell>
          <cell r="T522">
            <v>90.912149999999997</v>
          </cell>
          <cell r="W522">
            <v>103.867131375</v>
          </cell>
          <cell r="AE522">
            <v>133.22658000000001</v>
          </cell>
        </row>
        <row r="523">
          <cell r="R523">
            <v>86.582999999999998</v>
          </cell>
          <cell r="T523">
            <v>90.912149999999997</v>
          </cell>
          <cell r="W523">
            <v>103.867131375</v>
          </cell>
          <cell r="AE523">
            <v>133.22658000000001</v>
          </cell>
        </row>
        <row r="524">
          <cell r="R524">
            <v>86.582999999999998</v>
          </cell>
          <cell r="T524">
            <v>90.912149999999997</v>
          </cell>
          <cell r="W524">
            <v>103.867131375</v>
          </cell>
          <cell r="AE524">
            <v>133.22658000000001</v>
          </cell>
        </row>
        <row r="525">
          <cell r="R525">
            <v>86.582999999999998</v>
          </cell>
          <cell r="T525">
            <v>90.912149999999997</v>
          </cell>
          <cell r="W525">
            <v>103.867131375</v>
          </cell>
          <cell r="AE525">
            <v>133.22658000000001</v>
          </cell>
        </row>
        <row r="528">
          <cell r="R528">
            <v>363.09382200000005</v>
          </cell>
          <cell r="T528">
            <v>381.24851310000008</v>
          </cell>
          <cell r="W528">
            <v>435.57642621675012</v>
          </cell>
          <cell r="AE528">
            <v>481.63021572000008</v>
          </cell>
        </row>
        <row r="529">
          <cell r="R529">
            <v>242.21925000000002</v>
          </cell>
          <cell r="T529">
            <v>254.33021250000002</v>
          </cell>
          <cell r="W529">
            <v>290.57226778125005</v>
          </cell>
          <cell r="AE529">
            <v>329.32825500000007</v>
          </cell>
        </row>
        <row r="530">
          <cell r="R530">
            <v>193.11037200000004</v>
          </cell>
          <cell r="T530">
            <v>202.76589060000006</v>
          </cell>
          <cell r="W530">
            <v>231.66003001050009</v>
          </cell>
          <cell r="AE530">
            <v>267.45106872000008</v>
          </cell>
        </row>
        <row r="531">
          <cell r="R531">
            <v>187.59522600000003</v>
          </cell>
          <cell r="T531">
            <v>196.97498730000004</v>
          </cell>
          <cell r="W531">
            <v>225.04392299025005</v>
          </cell>
          <cell r="AE531">
            <v>260.50198476000003</v>
          </cell>
        </row>
        <row r="532">
          <cell r="R532">
            <v>141.91468200000003</v>
          </cell>
          <cell r="T532">
            <v>149.01041610000004</v>
          </cell>
          <cell r="W532">
            <v>170.24440039425005</v>
          </cell>
          <cell r="AE532">
            <v>202.94449932000003</v>
          </cell>
        </row>
        <row r="533">
          <cell r="R533">
            <v>130.33402200000003</v>
          </cell>
          <cell r="T533">
            <v>136.85072310000004</v>
          </cell>
          <cell r="W533">
            <v>156.35195114175005</v>
          </cell>
          <cell r="AE533">
            <v>188.35286772000006</v>
          </cell>
        </row>
        <row r="534">
          <cell r="R534">
            <v>86.579766000000035</v>
          </cell>
          <cell r="T534">
            <v>90.908754300000041</v>
          </cell>
          <cell r="W534">
            <v>103.86325178775006</v>
          </cell>
          <cell r="AE534">
            <v>133.22250516000005</v>
          </cell>
        </row>
        <row r="535">
          <cell r="R535">
            <v>86.579766000000035</v>
          </cell>
          <cell r="T535">
            <v>90.908754300000041</v>
          </cell>
          <cell r="W535">
            <v>103.86325178775006</v>
          </cell>
          <cell r="AE535">
            <v>133.22250516000005</v>
          </cell>
        </row>
        <row r="538">
          <cell r="R538">
            <v>363.09382200000005</v>
          </cell>
          <cell r="T538">
            <v>381.24851310000008</v>
          </cell>
          <cell r="W538">
            <v>435.57642621675012</v>
          </cell>
          <cell r="AE538">
            <v>481.63021572000008</v>
          </cell>
        </row>
        <row r="539">
          <cell r="R539">
            <v>313.14792600000004</v>
          </cell>
          <cell r="T539">
            <v>328.80532230000006</v>
          </cell>
          <cell r="W539">
            <v>375.66008072775008</v>
          </cell>
          <cell r="AE539">
            <v>418.69838676000012</v>
          </cell>
        </row>
        <row r="540">
          <cell r="R540">
            <v>166.58951400000001</v>
          </cell>
          <cell r="T540">
            <v>174.91898970000003</v>
          </cell>
          <cell r="W540">
            <v>199.84494573225004</v>
          </cell>
          <cell r="AE540">
            <v>234.03478764000002</v>
          </cell>
        </row>
        <row r="541">
          <cell r="R541">
            <v>130.33402200000003</v>
          </cell>
          <cell r="T541">
            <v>136.85072310000004</v>
          </cell>
          <cell r="W541">
            <v>156.35195114175005</v>
          </cell>
          <cell r="AE541">
            <v>188.35286772000006</v>
          </cell>
        </row>
        <row r="542">
          <cell r="R542">
            <v>86.579766000000035</v>
          </cell>
          <cell r="T542">
            <v>90.908754300000041</v>
          </cell>
          <cell r="W542">
            <v>103.86325178775006</v>
          </cell>
          <cell r="AE542">
            <v>133.22250516000005</v>
          </cell>
        </row>
        <row r="543">
          <cell r="R543">
            <v>113.97204000000002</v>
          </cell>
          <cell r="T543">
            <v>119.67064200000003</v>
          </cell>
          <cell r="W543">
            <v>136.72370848500003</v>
          </cell>
          <cell r="AE543">
            <v>167.73677040000004</v>
          </cell>
        </row>
        <row r="544">
          <cell r="R544">
            <v>112.28653800000002</v>
          </cell>
          <cell r="T544">
            <v>117.90086490000003</v>
          </cell>
          <cell r="W544">
            <v>134.70173814825003</v>
          </cell>
          <cell r="AE544">
            <v>165.61303788000004</v>
          </cell>
        </row>
        <row r="545">
          <cell r="R545">
            <v>86.579766000000035</v>
          </cell>
          <cell r="T545">
            <v>90.908754300000041</v>
          </cell>
          <cell r="W545">
            <v>103.86325178775006</v>
          </cell>
          <cell r="AE545">
            <v>133.22250516000005</v>
          </cell>
        </row>
        <row r="546">
          <cell r="R546">
            <v>86.579766000000035</v>
          </cell>
          <cell r="T546">
            <v>90.908754300000041</v>
          </cell>
          <cell r="W546">
            <v>103.86325178775006</v>
          </cell>
          <cell r="AE546">
            <v>133.22250516000005</v>
          </cell>
        </row>
        <row r="547">
          <cell r="R547">
            <v>86.579766000000035</v>
          </cell>
          <cell r="T547">
            <v>90.908754300000041</v>
          </cell>
          <cell r="W547">
            <v>103.86325178775006</v>
          </cell>
          <cell r="AE547">
            <v>133.22250516000005</v>
          </cell>
        </row>
        <row r="548">
          <cell r="R548">
            <v>86.579766000000035</v>
          </cell>
          <cell r="T548">
            <v>90.908754300000041</v>
          </cell>
          <cell r="W548">
            <v>103.86325178775006</v>
          </cell>
          <cell r="AE548">
            <v>133.22250516000005</v>
          </cell>
        </row>
        <row r="549">
          <cell r="R549">
            <v>86.579766000000035</v>
          </cell>
          <cell r="T549">
            <v>90.908754300000041</v>
          </cell>
          <cell r="W549">
            <v>103.86325178775006</v>
          </cell>
          <cell r="AE549">
            <v>133.22250516000005</v>
          </cell>
        </row>
        <row r="550">
          <cell r="R550">
            <v>86.579766000000035</v>
          </cell>
          <cell r="T550">
            <v>90.908754300000041</v>
          </cell>
          <cell r="W550">
            <v>103.86325178775006</v>
          </cell>
          <cell r="AE550">
            <v>133.22250516000005</v>
          </cell>
        </row>
        <row r="551">
          <cell r="R551">
            <v>86.579766000000035</v>
          </cell>
          <cell r="T551">
            <v>90.908754300000041</v>
          </cell>
          <cell r="W551">
            <v>103.86325178775006</v>
          </cell>
          <cell r="AE551">
            <v>133.22250516000005</v>
          </cell>
        </row>
        <row r="552">
          <cell r="R552">
            <v>86.579766000000035</v>
          </cell>
          <cell r="T552">
            <v>90.908754300000041</v>
          </cell>
          <cell r="W552">
            <v>103.86325178775006</v>
          </cell>
          <cell r="AE552">
            <v>133.22250516000005</v>
          </cell>
        </row>
        <row r="553">
          <cell r="R553">
            <v>86.579766000000035</v>
          </cell>
          <cell r="T553">
            <v>90.908754300000041</v>
          </cell>
          <cell r="W553">
            <v>103.86325178775006</v>
          </cell>
          <cell r="AE553">
            <v>133.22250516000005</v>
          </cell>
        </row>
        <row r="554">
          <cell r="R554">
            <v>86.579766000000035</v>
          </cell>
          <cell r="T554">
            <v>90.908754300000041</v>
          </cell>
          <cell r="W554">
            <v>103.86325178775006</v>
          </cell>
          <cell r="AE554">
            <v>133.22250516000005</v>
          </cell>
        </row>
        <row r="555">
          <cell r="R555">
            <v>86.579766000000035</v>
          </cell>
          <cell r="T555">
            <v>90.908754300000041</v>
          </cell>
          <cell r="W555">
            <v>103.86325178775006</v>
          </cell>
          <cell r="AE555">
            <v>133.22250516000005</v>
          </cell>
        </row>
        <row r="556">
          <cell r="R556">
            <v>86.579766000000035</v>
          </cell>
          <cell r="T556">
            <v>90.908754300000041</v>
          </cell>
          <cell r="W556">
            <v>103.86325178775006</v>
          </cell>
          <cell r="AE556">
            <v>133.22250516000005</v>
          </cell>
        </row>
        <row r="557">
          <cell r="R557">
            <v>86.579766000000035</v>
          </cell>
          <cell r="T557">
            <v>90.908754300000041</v>
          </cell>
          <cell r="W557">
            <v>103.86325178775006</v>
          </cell>
          <cell r="AE557">
            <v>133.22250516000005</v>
          </cell>
        </row>
        <row r="558">
          <cell r="R558">
            <v>86.579766000000035</v>
          </cell>
          <cell r="T558">
            <v>90.908754300000041</v>
          </cell>
          <cell r="W558">
            <v>103.86325178775006</v>
          </cell>
          <cell r="AE558">
            <v>133.22250516000005</v>
          </cell>
        </row>
        <row r="559">
          <cell r="R559">
            <v>86.579766000000035</v>
          </cell>
          <cell r="T559">
            <v>90.908754300000041</v>
          </cell>
          <cell r="W559">
            <v>103.86325178775006</v>
          </cell>
          <cell r="AE559">
            <v>133.22250516000005</v>
          </cell>
        </row>
        <row r="562">
          <cell r="R562">
            <v>306.70403400000009</v>
          </cell>
          <cell r="T562">
            <v>322.03923570000012</v>
          </cell>
          <cell r="W562">
            <v>367.92982678725014</v>
          </cell>
          <cell r="AE562">
            <v>410.57908284000018</v>
          </cell>
        </row>
        <row r="563">
          <cell r="R563">
            <v>193.11037200000004</v>
          </cell>
          <cell r="T563">
            <v>202.76589060000006</v>
          </cell>
          <cell r="W563">
            <v>231.66003001050009</v>
          </cell>
          <cell r="AE563">
            <v>267.45106872000008</v>
          </cell>
        </row>
        <row r="564">
          <cell r="R564">
            <v>193.11037200000004</v>
          </cell>
          <cell r="T564">
            <v>202.76589060000006</v>
          </cell>
          <cell r="W564">
            <v>231.66003001050009</v>
          </cell>
          <cell r="AE564">
            <v>267.45106872000008</v>
          </cell>
        </row>
        <row r="565">
          <cell r="R565">
            <v>122.05557000000003</v>
          </cell>
          <cell r="T565">
            <v>128.15834850000005</v>
          </cell>
          <cell r="W565">
            <v>146.42091316125007</v>
          </cell>
          <cell r="AE565">
            <v>177.92201820000008</v>
          </cell>
        </row>
        <row r="566">
          <cell r="R566">
            <v>122.05557000000003</v>
          </cell>
          <cell r="T566">
            <v>128.15834850000005</v>
          </cell>
          <cell r="W566">
            <v>146.42091316125007</v>
          </cell>
          <cell r="AE566">
            <v>177.92201820000008</v>
          </cell>
        </row>
        <row r="569">
          <cell r="R569">
            <v>762.46606800000006</v>
          </cell>
          <cell r="T569">
            <v>800.58937140000012</v>
          </cell>
          <cell r="W569">
            <v>914.67335682450016</v>
          </cell>
          <cell r="AE569">
            <v>984.83924568000009</v>
          </cell>
        </row>
        <row r="570">
          <cell r="R570">
            <v>175.49859600000002</v>
          </cell>
          <cell r="T570">
            <v>184.27352580000002</v>
          </cell>
          <cell r="W570">
            <v>210.53250322650004</v>
          </cell>
          <cell r="AE570">
            <v>245.26023096</v>
          </cell>
        </row>
        <row r="573">
          <cell r="R573">
            <v>518.21733600000005</v>
          </cell>
          <cell r="T573">
            <v>544.12820280000005</v>
          </cell>
          <cell r="W573">
            <v>621.66647169900011</v>
          </cell>
          <cell r="AE573">
            <v>677.08584336000001</v>
          </cell>
        </row>
        <row r="574">
          <cell r="R574">
            <v>326.32236000000012</v>
          </cell>
          <cell r="T574">
            <v>342.63847800000013</v>
          </cell>
          <cell r="W574">
            <v>391.46446111500018</v>
          </cell>
          <cell r="AE574">
            <v>435.29817360000015</v>
          </cell>
        </row>
        <row r="575">
          <cell r="R575">
            <v>326.32236000000012</v>
          </cell>
          <cell r="T575">
            <v>342.63847800000013</v>
          </cell>
          <cell r="W575">
            <v>391.46446111500018</v>
          </cell>
          <cell r="AE575">
            <v>435.29817360000015</v>
          </cell>
        </row>
        <row r="576">
          <cell r="R576">
            <v>319.77527399999997</v>
          </cell>
          <cell r="T576">
            <v>335.76403769999996</v>
          </cell>
          <cell r="W576">
            <v>383.61041307224997</v>
          </cell>
          <cell r="AE576">
            <v>427.04884523999999</v>
          </cell>
        </row>
        <row r="577">
          <cell r="R577">
            <v>319.77527399999997</v>
          </cell>
          <cell r="T577">
            <v>335.76403769999996</v>
          </cell>
          <cell r="W577">
            <v>383.61041307224997</v>
          </cell>
          <cell r="AE577">
            <v>427.04884523999999</v>
          </cell>
        </row>
        <row r="578">
          <cell r="R578">
            <v>319.77527399999997</v>
          </cell>
          <cell r="T578">
            <v>335.76403769999996</v>
          </cell>
          <cell r="W578">
            <v>383.61041307224997</v>
          </cell>
          <cell r="AE578">
            <v>427.04884523999999</v>
          </cell>
        </row>
        <row r="579">
          <cell r="R579">
            <v>319.77527399999997</v>
          </cell>
          <cell r="T579">
            <v>335.76403769999996</v>
          </cell>
          <cell r="W579">
            <v>383.61041307224997</v>
          </cell>
          <cell r="AE579">
            <v>427.04884523999999</v>
          </cell>
        </row>
        <row r="580">
          <cell r="R580">
            <v>313.25112000000001</v>
          </cell>
          <cell r="T580">
            <v>328.91367600000001</v>
          </cell>
          <cell r="W580">
            <v>375.78387483000006</v>
          </cell>
          <cell r="AE580">
            <v>418.82841120000006</v>
          </cell>
        </row>
        <row r="581">
          <cell r="R581">
            <v>313.25112000000001</v>
          </cell>
          <cell r="T581">
            <v>328.91367600000001</v>
          </cell>
          <cell r="W581">
            <v>375.78387483000006</v>
          </cell>
          <cell r="AE581">
            <v>418.82841120000006</v>
          </cell>
        </row>
        <row r="582">
          <cell r="R582">
            <v>242.21925000000002</v>
          </cell>
          <cell r="T582">
            <v>254.33021250000002</v>
          </cell>
          <cell r="W582">
            <v>290.57226778125005</v>
          </cell>
          <cell r="AE582">
            <v>329.32825500000007</v>
          </cell>
        </row>
        <row r="583">
          <cell r="R583">
            <v>146.52401400000002</v>
          </cell>
          <cell r="T583">
            <v>153.85021470000004</v>
          </cell>
          <cell r="W583">
            <v>175.77387029475005</v>
          </cell>
          <cell r="AE583">
            <v>208.75225764000004</v>
          </cell>
        </row>
        <row r="584">
          <cell r="R584">
            <v>113.97204000000002</v>
          </cell>
          <cell r="T584">
            <v>119.67064200000003</v>
          </cell>
          <cell r="W584">
            <v>136.72370848500003</v>
          </cell>
          <cell r="AE584">
            <v>167.73677040000004</v>
          </cell>
        </row>
        <row r="585">
          <cell r="R585">
            <v>110.18826000000001</v>
          </cell>
          <cell r="T585">
            <v>115.69767300000002</v>
          </cell>
          <cell r="W585">
            <v>132.18459140250005</v>
          </cell>
          <cell r="AE585">
            <v>162.96920760000003</v>
          </cell>
        </row>
        <row r="586">
          <cell r="R586">
            <v>110.18826000000001</v>
          </cell>
          <cell r="T586">
            <v>115.69767300000002</v>
          </cell>
          <cell r="W586">
            <v>132.18459140250005</v>
          </cell>
          <cell r="AE586">
            <v>162.96920760000003</v>
          </cell>
        </row>
        <row r="587">
          <cell r="R587">
            <v>110.18826000000001</v>
          </cell>
          <cell r="T587">
            <v>115.69767300000002</v>
          </cell>
          <cell r="W587">
            <v>132.18459140250005</v>
          </cell>
          <cell r="AE587">
            <v>162.96920760000003</v>
          </cell>
        </row>
        <row r="588">
          <cell r="R588">
            <v>110.18826000000001</v>
          </cell>
          <cell r="T588">
            <v>115.69767300000002</v>
          </cell>
          <cell r="W588">
            <v>132.18459140250005</v>
          </cell>
          <cell r="AE588">
            <v>162.96920760000003</v>
          </cell>
        </row>
        <row r="591">
          <cell r="R591">
            <v>518.21733600000005</v>
          </cell>
          <cell r="T591">
            <v>544.12820280000005</v>
          </cell>
          <cell r="W591">
            <v>621.66647169900011</v>
          </cell>
          <cell r="AE591">
            <v>677.08584336000001</v>
          </cell>
        </row>
        <row r="592">
          <cell r="R592">
            <v>370.4664600000001</v>
          </cell>
          <cell r="T592">
            <v>388.9897830000001</v>
          </cell>
          <cell r="W592">
            <v>444.42082707750012</v>
          </cell>
          <cell r="AE592">
            <v>490.91973960000013</v>
          </cell>
        </row>
        <row r="593">
          <cell r="R593">
            <v>370.4664600000001</v>
          </cell>
          <cell r="T593">
            <v>388.9897830000001</v>
          </cell>
          <cell r="W593">
            <v>444.42082707750012</v>
          </cell>
          <cell r="AE593">
            <v>490.91973960000013</v>
          </cell>
        </row>
        <row r="594">
          <cell r="R594">
            <v>370.4664600000001</v>
          </cell>
          <cell r="T594">
            <v>388.9897830000001</v>
          </cell>
          <cell r="W594">
            <v>444.42082707750012</v>
          </cell>
          <cell r="AE594">
            <v>490.91973960000013</v>
          </cell>
        </row>
        <row r="595">
          <cell r="R595">
            <v>319.77527399999997</v>
          </cell>
          <cell r="T595">
            <v>335.76403769999996</v>
          </cell>
          <cell r="W595">
            <v>383.61041307224997</v>
          </cell>
          <cell r="AE595">
            <v>427.04884523999999</v>
          </cell>
        </row>
        <row r="596">
          <cell r="R596">
            <v>319.77527399999997</v>
          </cell>
          <cell r="T596">
            <v>335.76403769999996</v>
          </cell>
          <cell r="W596">
            <v>383.61041307224997</v>
          </cell>
          <cell r="AE596">
            <v>427.04884523999999</v>
          </cell>
        </row>
        <row r="597">
          <cell r="R597">
            <v>319.77527399999997</v>
          </cell>
          <cell r="T597">
            <v>335.76403769999996</v>
          </cell>
          <cell r="W597">
            <v>383.61041307224997</v>
          </cell>
          <cell r="AE597">
            <v>427.04884523999999</v>
          </cell>
        </row>
        <row r="598">
          <cell r="R598">
            <v>319.77527399999997</v>
          </cell>
          <cell r="T598">
            <v>335.76403769999996</v>
          </cell>
          <cell r="W598">
            <v>383.61041307224997</v>
          </cell>
          <cell r="AE598">
            <v>427.04884523999999</v>
          </cell>
        </row>
        <row r="599">
          <cell r="R599">
            <v>313.25112000000001</v>
          </cell>
          <cell r="T599">
            <v>328.91367600000001</v>
          </cell>
          <cell r="W599">
            <v>375.78387483000006</v>
          </cell>
          <cell r="AE599">
            <v>418.82841120000006</v>
          </cell>
        </row>
        <row r="600">
          <cell r="R600">
            <v>146.52401400000002</v>
          </cell>
          <cell r="T600">
            <v>153.85021470000004</v>
          </cell>
          <cell r="W600">
            <v>175.77387029475005</v>
          </cell>
          <cell r="AE600">
            <v>208.75225764000004</v>
          </cell>
        </row>
        <row r="601">
          <cell r="R601">
            <v>146.52401400000002</v>
          </cell>
          <cell r="T601">
            <v>153.85021470000004</v>
          </cell>
          <cell r="W601">
            <v>175.77387029475005</v>
          </cell>
          <cell r="AE601">
            <v>208.75225764000004</v>
          </cell>
        </row>
        <row r="602">
          <cell r="R602">
            <v>110.18826000000001</v>
          </cell>
          <cell r="T602">
            <v>115.69767300000002</v>
          </cell>
          <cell r="W602">
            <v>132.18459140250005</v>
          </cell>
          <cell r="AE602">
            <v>162.96920760000003</v>
          </cell>
        </row>
        <row r="603">
          <cell r="R603">
            <v>110.18826000000001</v>
          </cell>
          <cell r="T603">
            <v>115.69767300000002</v>
          </cell>
          <cell r="W603">
            <v>132.18459140250005</v>
          </cell>
          <cell r="AE603">
            <v>162.96920760000003</v>
          </cell>
        </row>
        <row r="604">
          <cell r="R604">
            <v>110.18826000000001</v>
          </cell>
          <cell r="T604">
            <v>115.69767300000002</v>
          </cell>
          <cell r="W604">
            <v>132.18459140250005</v>
          </cell>
          <cell r="AE604">
            <v>162.96920760000003</v>
          </cell>
        </row>
        <row r="607">
          <cell r="R607">
            <v>518.21733600000005</v>
          </cell>
          <cell r="T607">
            <v>544.12820280000005</v>
          </cell>
          <cell r="W607">
            <v>621.66647169900011</v>
          </cell>
          <cell r="AE607">
            <v>677.08584336000001</v>
          </cell>
        </row>
        <row r="608">
          <cell r="R608">
            <v>363.09382200000005</v>
          </cell>
          <cell r="T608">
            <v>381.24851310000008</v>
          </cell>
          <cell r="W608">
            <v>435.57642621675012</v>
          </cell>
          <cell r="AE608">
            <v>481.63021572000008</v>
          </cell>
        </row>
        <row r="609">
          <cell r="R609">
            <v>363.09382200000005</v>
          </cell>
          <cell r="T609">
            <v>381.24851310000008</v>
          </cell>
          <cell r="W609">
            <v>435.57642621675012</v>
          </cell>
          <cell r="AE609">
            <v>481.63021572000008</v>
          </cell>
        </row>
        <row r="610">
          <cell r="R610">
            <v>187.25124600000001</v>
          </cell>
          <cell r="T610">
            <v>196.61380830000002</v>
          </cell>
          <cell r="W610">
            <v>224.63127598275003</v>
          </cell>
          <cell r="AE610">
            <v>260.06856996000005</v>
          </cell>
        </row>
        <row r="613">
          <cell r="R613">
            <v>370.4664600000001</v>
          </cell>
          <cell r="T613">
            <v>388.9897830000001</v>
          </cell>
          <cell r="W613">
            <v>444.42082707750012</v>
          </cell>
          <cell r="AE613">
            <v>490.91973960000013</v>
          </cell>
        </row>
        <row r="614">
          <cell r="R614">
            <v>363.09382200000005</v>
          </cell>
          <cell r="T614">
            <v>381.24851310000008</v>
          </cell>
          <cell r="W614">
            <v>435.57642621675012</v>
          </cell>
          <cell r="AE614">
            <v>481.63021572000008</v>
          </cell>
        </row>
        <row r="615">
          <cell r="R615">
            <v>319.77527399999997</v>
          </cell>
          <cell r="T615">
            <v>335.76403769999996</v>
          </cell>
          <cell r="W615">
            <v>383.61041307224997</v>
          </cell>
          <cell r="AE615">
            <v>427.04884523999999</v>
          </cell>
        </row>
        <row r="616">
          <cell r="R616">
            <v>319.77527399999997</v>
          </cell>
          <cell r="T616">
            <v>335.76403769999996</v>
          </cell>
          <cell r="W616">
            <v>383.61041307224997</v>
          </cell>
          <cell r="AE616">
            <v>427.04884523999999</v>
          </cell>
        </row>
        <row r="617">
          <cell r="R617">
            <v>319.77527399999997</v>
          </cell>
          <cell r="T617">
            <v>335.76403769999996</v>
          </cell>
          <cell r="W617">
            <v>383.61041307224997</v>
          </cell>
          <cell r="AE617">
            <v>427.04884523999999</v>
          </cell>
        </row>
        <row r="618">
          <cell r="R618">
            <v>187.25124600000001</v>
          </cell>
          <cell r="T618">
            <v>196.61380830000002</v>
          </cell>
          <cell r="W618">
            <v>224.63127598275003</v>
          </cell>
          <cell r="AE618">
            <v>260.06856996000005</v>
          </cell>
        </row>
        <row r="619">
          <cell r="R619">
            <v>110.18826000000001</v>
          </cell>
          <cell r="T619">
            <v>115.69767300000002</v>
          </cell>
          <cell r="W619">
            <v>132.18459140250005</v>
          </cell>
          <cell r="AE619">
            <v>162.96920760000003</v>
          </cell>
        </row>
        <row r="620">
          <cell r="R620">
            <v>110.18826000000001</v>
          </cell>
          <cell r="T620">
            <v>115.69767300000002</v>
          </cell>
          <cell r="W620">
            <v>132.18459140250005</v>
          </cell>
          <cell r="AE620">
            <v>162.96920760000003</v>
          </cell>
        </row>
        <row r="623">
          <cell r="R623">
            <v>762.46606800000006</v>
          </cell>
          <cell r="T623">
            <v>800.58937140000012</v>
          </cell>
          <cell r="W623">
            <v>914.67335682450016</v>
          </cell>
          <cell r="AE623">
            <v>984.83924568000009</v>
          </cell>
        </row>
        <row r="624">
          <cell r="R624">
            <v>518.21733600000005</v>
          </cell>
          <cell r="T624">
            <v>544.12820280000005</v>
          </cell>
          <cell r="W624">
            <v>621.66647169900011</v>
          </cell>
          <cell r="AE624">
            <v>677.08584336000001</v>
          </cell>
        </row>
        <row r="625">
          <cell r="R625">
            <v>263.17909800000007</v>
          </cell>
          <cell r="T625">
            <v>276.33805290000009</v>
          </cell>
          <cell r="W625">
            <v>315.71622543825015</v>
          </cell>
          <cell r="AE625">
            <v>355.73766348000009</v>
          </cell>
        </row>
        <row r="626">
          <cell r="R626">
            <v>263.17909800000007</v>
          </cell>
          <cell r="T626">
            <v>276.33805290000009</v>
          </cell>
          <cell r="W626">
            <v>315.71622543825015</v>
          </cell>
          <cell r="AE626">
            <v>355.73766348000009</v>
          </cell>
        </row>
        <row r="627">
          <cell r="R627">
            <v>263.17909800000007</v>
          </cell>
          <cell r="T627">
            <v>276.33805290000009</v>
          </cell>
          <cell r="W627">
            <v>315.71622543825015</v>
          </cell>
          <cell r="AE627">
            <v>355.73766348000009</v>
          </cell>
        </row>
        <row r="628">
          <cell r="R628">
            <v>175.49859600000002</v>
          </cell>
          <cell r="T628">
            <v>184.27352580000002</v>
          </cell>
          <cell r="W628">
            <v>210.53250322650004</v>
          </cell>
          <cell r="AE628">
            <v>245.26023096</v>
          </cell>
        </row>
        <row r="629">
          <cell r="R629">
            <v>193.11037200000004</v>
          </cell>
          <cell r="T629">
            <v>202.76589060000006</v>
          </cell>
          <cell r="W629">
            <v>231.66003001050009</v>
          </cell>
          <cell r="AE629">
            <v>267.45106872000008</v>
          </cell>
        </row>
        <row r="630">
          <cell r="R630">
            <v>193.11037200000004</v>
          </cell>
          <cell r="T630">
            <v>202.76589060000006</v>
          </cell>
          <cell r="W630">
            <v>231.66003001050009</v>
          </cell>
          <cell r="AE630">
            <v>267.45106872000008</v>
          </cell>
        </row>
        <row r="631">
          <cell r="R631">
            <v>193.11037200000004</v>
          </cell>
          <cell r="T631">
            <v>202.76589060000006</v>
          </cell>
          <cell r="W631">
            <v>231.66003001050009</v>
          </cell>
          <cell r="AE631">
            <v>267.45106872000008</v>
          </cell>
        </row>
        <row r="632">
          <cell r="R632">
            <v>193.11037200000004</v>
          </cell>
          <cell r="T632">
            <v>202.76589060000006</v>
          </cell>
          <cell r="W632">
            <v>231.66003001050009</v>
          </cell>
          <cell r="AE632">
            <v>267.45106872000008</v>
          </cell>
        </row>
        <row r="633">
          <cell r="R633">
            <v>193.11037200000004</v>
          </cell>
          <cell r="T633">
            <v>202.76589060000006</v>
          </cell>
          <cell r="W633">
            <v>231.66003001050009</v>
          </cell>
          <cell r="AE633">
            <v>267.45106872000008</v>
          </cell>
        </row>
        <row r="634">
          <cell r="R634">
            <v>148.59936000000002</v>
          </cell>
          <cell r="T634">
            <v>156.02932800000002</v>
          </cell>
          <cell r="W634">
            <v>178.26350724000002</v>
          </cell>
          <cell r="AE634">
            <v>211.36719360000001</v>
          </cell>
        </row>
        <row r="635">
          <cell r="R635">
            <v>148.59936000000002</v>
          </cell>
          <cell r="T635">
            <v>156.02932800000002</v>
          </cell>
          <cell r="W635">
            <v>178.26350724000002</v>
          </cell>
          <cell r="AE635">
            <v>211.36719360000001</v>
          </cell>
        </row>
        <row r="636">
          <cell r="R636">
            <v>148.59936000000002</v>
          </cell>
          <cell r="T636">
            <v>156.02932800000002</v>
          </cell>
          <cell r="W636">
            <v>178.26350724000002</v>
          </cell>
          <cell r="AE636">
            <v>211.36719360000001</v>
          </cell>
        </row>
        <row r="637">
          <cell r="R637">
            <v>148.59936000000002</v>
          </cell>
          <cell r="T637">
            <v>156.02932800000002</v>
          </cell>
          <cell r="W637">
            <v>178.26350724000002</v>
          </cell>
          <cell r="AE637">
            <v>211.36719360000001</v>
          </cell>
        </row>
        <row r="638">
          <cell r="R638">
            <v>148.59936000000002</v>
          </cell>
          <cell r="T638">
            <v>156.02932800000002</v>
          </cell>
          <cell r="W638">
            <v>178.26350724000002</v>
          </cell>
          <cell r="AE638">
            <v>211.36719360000001</v>
          </cell>
        </row>
        <row r="639">
          <cell r="R639">
            <v>148.59936000000002</v>
          </cell>
          <cell r="T639">
            <v>156.02932800000002</v>
          </cell>
          <cell r="W639">
            <v>178.26350724000002</v>
          </cell>
          <cell r="AE639">
            <v>211.36719360000001</v>
          </cell>
        </row>
        <row r="640">
          <cell r="R640">
            <v>130.33402200000003</v>
          </cell>
          <cell r="T640">
            <v>136.85072310000004</v>
          </cell>
          <cell r="W640">
            <v>156.35195114175005</v>
          </cell>
          <cell r="AE640">
            <v>188.35286772000006</v>
          </cell>
        </row>
        <row r="641">
          <cell r="R641">
            <v>130.33402200000003</v>
          </cell>
          <cell r="T641">
            <v>136.85072310000004</v>
          </cell>
          <cell r="W641">
            <v>156.35195114175005</v>
          </cell>
          <cell r="AE641">
            <v>188.35286772000006</v>
          </cell>
        </row>
        <row r="642">
          <cell r="R642">
            <v>130.33402200000003</v>
          </cell>
          <cell r="T642">
            <v>136.85072310000004</v>
          </cell>
          <cell r="W642">
            <v>156.35195114175005</v>
          </cell>
          <cell r="AE642">
            <v>188.35286772000006</v>
          </cell>
        </row>
        <row r="643">
          <cell r="R643">
            <v>130.33402200000003</v>
          </cell>
          <cell r="T643">
            <v>136.85072310000004</v>
          </cell>
          <cell r="W643">
            <v>156.35195114175005</v>
          </cell>
          <cell r="AE643">
            <v>188.35286772000006</v>
          </cell>
        </row>
        <row r="644">
          <cell r="R644">
            <v>130.33402200000003</v>
          </cell>
          <cell r="T644">
            <v>136.85072310000004</v>
          </cell>
          <cell r="W644">
            <v>156.35195114175005</v>
          </cell>
          <cell r="AE644">
            <v>188.35286772000006</v>
          </cell>
        </row>
        <row r="645">
          <cell r="R645">
            <v>130.33402200000003</v>
          </cell>
          <cell r="T645">
            <v>136.85072310000004</v>
          </cell>
          <cell r="W645">
            <v>156.35195114175005</v>
          </cell>
          <cell r="AE645">
            <v>188.35286772000006</v>
          </cell>
        </row>
        <row r="646">
          <cell r="R646">
            <v>130.33402200000003</v>
          </cell>
          <cell r="T646">
            <v>136.85072310000004</v>
          </cell>
          <cell r="W646">
            <v>156.35195114175005</v>
          </cell>
          <cell r="AE646">
            <v>188.35286772000006</v>
          </cell>
        </row>
        <row r="647">
          <cell r="R647">
            <v>130.33402200000003</v>
          </cell>
          <cell r="T647">
            <v>136.85072310000004</v>
          </cell>
          <cell r="W647">
            <v>156.35195114175005</v>
          </cell>
          <cell r="AE647">
            <v>188.35286772000006</v>
          </cell>
        </row>
        <row r="648">
          <cell r="R648">
            <v>130.33402200000003</v>
          </cell>
          <cell r="T648">
            <v>136.85072310000004</v>
          </cell>
          <cell r="W648">
            <v>156.35195114175005</v>
          </cell>
          <cell r="AE648">
            <v>188.35286772000006</v>
          </cell>
        </row>
        <row r="649">
          <cell r="R649">
            <v>166.58951400000001</v>
          </cell>
          <cell r="T649">
            <v>174.91898970000003</v>
          </cell>
          <cell r="W649">
            <v>199.84494573225004</v>
          </cell>
          <cell r="AE649">
            <v>234.03478764000002</v>
          </cell>
        </row>
        <row r="650">
          <cell r="R650">
            <v>146.52401400000002</v>
          </cell>
          <cell r="T650">
            <v>153.85021470000004</v>
          </cell>
          <cell r="W650">
            <v>175.77387029475005</v>
          </cell>
          <cell r="AE650">
            <v>208.75225764000004</v>
          </cell>
        </row>
        <row r="651">
          <cell r="R651">
            <v>146.52401400000002</v>
          </cell>
          <cell r="T651">
            <v>153.85021470000004</v>
          </cell>
          <cell r="W651">
            <v>175.77387029475005</v>
          </cell>
          <cell r="AE651">
            <v>208.75225764000004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M6">
            <v>1.1425000000000001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ficiencias"/>
      <sheetName val="Hoja2"/>
    </sheetNames>
    <sheetDataSet>
      <sheetData sheetId="0"/>
      <sheetData sheetId="1">
        <row r="2">
          <cell r="C2">
            <v>2012</v>
          </cell>
          <cell r="D2">
            <v>2013</v>
          </cell>
          <cell r="E2">
            <v>2014</v>
          </cell>
          <cell r="F2">
            <v>2015</v>
          </cell>
          <cell r="G2" t="str">
            <v>JULIO 2016</v>
          </cell>
          <cell r="H2" t="str">
            <v>CIERRE 2016</v>
          </cell>
          <cell r="I2">
            <v>2017</v>
          </cell>
          <cell r="J2">
            <v>2018</v>
          </cell>
        </row>
        <row r="22">
          <cell r="A22" t="str">
            <v>% EFICIENCIA FÍSICA</v>
          </cell>
          <cell r="C22">
            <v>0.41219867691218648</v>
          </cell>
          <cell r="D22">
            <v>0.44698225628053206</v>
          </cell>
          <cell r="E22">
            <v>0.43306043614120304</v>
          </cell>
          <cell r="F22">
            <v>0.46013135302663793</v>
          </cell>
          <cell r="G22">
            <v>0.47699206094922803</v>
          </cell>
          <cell r="H22">
            <v>0.47999999999999993</v>
          </cell>
          <cell r="I22">
            <v>0.5</v>
          </cell>
          <cell r="J22">
            <v>0.52</v>
          </cell>
        </row>
        <row r="41">
          <cell r="A41" t="str">
            <v>% EFICIENCIA COMERCIAL</v>
          </cell>
          <cell r="C41">
            <v>0.61821689012189152</v>
          </cell>
          <cell r="D41">
            <v>0.62266851741035378</v>
          </cell>
          <cell r="E41">
            <v>0.66149745751132949</v>
          </cell>
          <cell r="F41">
            <v>0.60201003289880894</v>
          </cell>
          <cell r="G41">
            <v>0.58820520987849734</v>
          </cell>
          <cell r="H41">
            <v>0.62201003289880896</v>
          </cell>
          <cell r="I41">
            <v>0.64201003289880898</v>
          </cell>
          <cell r="J41">
            <v>0.662010032898809</v>
          </cell>
        </row>
        <row r="43">
          <cell r="A43" t="str">
            <v>% EFICIENCIA GLOBAL</v>
          </cell>
          <cell r="C43">
            <v>0.25482818415301023</v>
          </cell>
          <cell r="D43">
            <v>0.27832177882693371</v>
          </cell>
          <cell r="E43">
            <v>0.28646837745615328</v>
          </cell>
          <cell r="F43">
            <v>0.27700369097333977</v>
          </cell>
          <cell r="G43">
            <v>0.28056921532101764</v>
          </cell>
          <cell r="H43">
            <v>0.29856481579142824</v>
          </cell>
          <cell r="I43">
            <v>0.32100501644940449</v>
          </cell>
          <cell r="J43">
            <v>0.34424521710738071</v>
          </cell>
        </row>
        <row r="72">
          <cell r="A72" t="str">
            <v>% EFICIENCIA GLOBAL</v>
          </cell>
          <cell r="C72">
            <v>0.28714296244016163</v>
          </cell>
          <cell r="D72">
            <v>0.32097297176920697</v>
          </cell>
          <cell r="E72">
            <v>0.36705671919730692</v>
          </cell>
          <cell r="F72">
            <v>0.38530765359923003</v>
          </cell>
          <cell r="G72">
            <v>0.23201206413358444</v>
          </cell>
          <cell r="H72">
            <v>0.29856481579142824</v>
          </cell>
          <cell r="I72">
            <v>0.32100501644940449</v>
          </cell>
          <cell r="J72">
            <v>0.34424521710738071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1"/>
  <sheetViews>
    <sheetView tabSelected="1" zoomScale="10" zoomScaleNormal="10" zoomScaleSheetLayoutView="10" zoomScalePageLayoutView="10" workbookViewId="0">
      <selection activeCell="AV41" sqref="AV41"/>
    </sheetView>
  </sheetViews>
  <sheetFormatPr baseColWidth="10" defaultColWidth="22.85546875" defaultRowHeight="18" x14ac:dyDescent="0.25"/>
  <cols>
    <col min="1" max="1" width="14.140625" style="1" customWidth="1"/>
    <col min="2" max="2" width="12.7109375" style="1" customWidth="1"/>
    <col min="3" max="3" width="39.140625" style="1" customWidth="1"/>
    <col min="4" max="4" width="69.140625" style="1" customWidth="1"/>
    <col min="5" max="6" width="40" style="1" customWidth="1"/>
    <col min="7" max="7" width="42.28515625" style="1" customWidth="1"/>
    <col min="8" max="8" width="51.140625" style="1" customWidth="1"/>
    <col min="9" max="9" width="54.140625" style="1" customWidth="1"/>
    <col min="10" max="10" width="19.140625" style="1" customWidth="1"/>
    <col min="11" max="11" width="68.42578125" style="1" customWidth="1"/>
    <col min="12" max="12" width="17" style="1" customWidth="1"/>
    <col min="13" max="13" width="54.140625" style="1" customWidth="1"/>
    <col min="14" max="14" width="19.140625" style="1" customWidth="1"/>
    <col min="15" max="15" width="68.42578125" style="1" customWidth="1"/>
    <col min="16" max="16" width="21.28515625" style="1" customWidth="1"/>
    <col min="17" max="17" width="68.42578125" style="1" customWidth="1"/>
    <col min="18" max="18" width="20.5703125" style="1" customWidth="1"/>
    <col min="19" max="19" width="76.5703125" style="1" customWidth="1"/>
    <col min="20" max="20" width="23" style="1" customWidth="1"/>
    <col min="21" max="22" width="82.28515625" style="1" hidden="1" customWidth="1"/>
    <col min="23" max="23" width="55.140625" style="1" hidden="1" customWidth="1"/>
    <col min="24" max="24" width="27.28515625" style="1" hidden="1" customWidth="1"/>
    <col min="25" max="25" width="55.140625" style="1" hidden="1" customWidth="1"/>
    <col min="26" max="26" width="27.28515625" style="1" hidden="1" customWidth="1"/>
    <col min="27" max="27" width="68.7109375" style="1" customWidth="1"/>
    <col min="28" max="28" width="23" style="1" customWidth="1"/>
    <col min="29" max="29" width="55.140625" style="1" customWidth="1"/>
    <col min="30" max="30" width="27.28515625" style="1" customWidth="1"/>
    <col min="31" max="31" width="58.7109375" style="1" customWidth="1"/>
    <col min="32" max="32" width="60.5703125" style="1" customWidth="1"/>
    <col min="33" max="33" width="60.28515625" style="1" customWidth="1"/>
    <col min="34" max="35" width="129.5703125" style="1" hidden="1" customWidth="1"/>
    <col min="36" max="36" width="90.7109375" style="1" hidden="1" customWidth="1"/>
    <col min="37" max="37" width="1.42578125" style="1" hidden="1" customWidth="1"/>
    <col min="38" max="39" width="83.42578125" style="1" customWidth="1"/>
    <col min="40" max="41" width="38.5703125" style="1" customWidth="1"/>
    <col min="42" max="42" width="6.42578125" style="78" customWidth="1"/>
    <col min="43" max="43" width="58.140625" style="78" customWidth="1"/>
    <col min="44" max="44" width="15.28515625" style="78" customWidth="1"/>
    <col min="45" max="45" width="3.7109375" style="78" customWidth="1"/>
    <col min="46" max="46" width="3.140625" style="1" customWidth="1"/>
    <col min="47" max="47" width="35.85546875" style="1" bestFit="1" customWidth="1"/>
    <col min="48" max="16384" width="22.85546875" style="1"/>
  </cols>
  <sheetData>
    <row r="1" spans="2:51" ht="42.75" customHeight="1" thickBot="1" x14ac:dyDescent="0.3"/>
    <row r="2" spans="2:51" s="92" customFormat="1" ht="267" customHeight="1" x14ac:dyDescent="0.25">
      <c r="B2" s="376"/>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8"/>
      <c r="AQ2" s="104"/>
      <c r="AR2" s="122"/>
      <c r="AS2" s="122"/>
      <c r="AT2" s="122"/>
      <c r="AU2" s="122"/>
      <c r="AV2" s="122"/>
      <c r="AW2" s="122"/>
      <c r="AX2" s="122"/>
      <c r="AY2" s="122"/>
    </row>
    <row r="3" spans="2:51" s="92" customFormat="1" ht="60" customHeight="1" thickBot="1" x14ac:dyDescent="0.3">
      <c r="B3" s="88"/>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81"/>
      <c r="AQ3" s="94"/>
      <c r="AR3" s="123"/>
      <c r="AS3" s="122"/>
      <c r="AT3" s="122"/>
      <c r="AU3" s="122"/>
      <c r="AV3" s="122"/>
      <c r="AW3" s="122"/>
      <c r="AX3" s="122"/>
      <c r="AY3" s="122"/>
    </row>
    <row r="4" spans="2:51" s="95" customFormat="1" ht="69.75" customHeight="1" thickBot="1" x14ac:dyDescent="0.3">
      <c r="B4" s="223"/>
      <c r="C4" s="319" t="s">
        <v>72</v>
      </c>
      <c r="D4" s="320"/>
      <c r="E4" s="320"/>
      <c r="F4" s="320"/>
      <c r="G4" s="320"/>
      <c r="H4" s="320"/>
      <c r="I4" s="320"/>
      <c r="J4" s="320"/>
      <c r="K4" s="320"/>
      <c r="L4" s="320"/>
      <c r="M4" s="320"/>
      <c r="N4" s="320"/>
      <c r="O4" s="320"/>
      <c r="P4" s="320"/>
      <c r="Q4" s="320"/>
      <c r="R4" s="320"/>
      <c r="S4" s="320"/>
      <c r="T4" s="321"/>
      <c r="U4" s="318"/>
      <c r="V4" s="318"/>
      <c r="W4" s="224"/>
      <c r="X4" s="225"/>
      <c r="Y4" s="226"/>
      <c r="Z4" s="227"/>
      <c r="AA4" s="410" t="s">
        <v>29</v>
      </c>
      <c r="AB4" s="411"/>
      <c r="AC4" s="411"/>
      <c r="AD4" s="411"/>
      <c r="AE4" s="411"/>
      <c r="AF4" s="411"/>
      <c r="AG4" s="411"/>
      <c r="AH4" s="411"/>
      <c r="AI4" s="411"/>
      <c r="AJ4" s="411"/>
      <c r="AK4" s="411"/>
      <c r="AL4" s="411"/>
      <c r="AM4" s="411"/>
      <c r="AN4" s="411"/>
      <c r="AO4" s="412"/>
      <c r="AP4" s="106"/>
      <c r="AQ4" s="105"/>
      <c r="AR4" s="124"/>
      <c r="AS4" s="125"/>
      <c r="AT4" s="445"/>
      <c r="AU4" s="445"/>
      <c r="AV4" s="126"/>
      <c r="AW4" s="126"/>
      <c r="AX4" s="126"/>
      <c r="AY4" s="126"/>
    </row>
    <row r="5" spans="2:51" s="95" customFormat="1" ht="69.75" customHeight="1" thickBot="1" x14ac:dyDescent="0.3">
      <c r="B5" s="223"/>
      <c r="C5" s="437" t="s">
        <v>71</v>
      </c>
      <c r="D5" s="438"/>
      <c r="E5" s="438"/>
      <c r="F5" s="438"/>
      <c r="G5" s="438"/>
      <c r="H5" s="438"/>
      <c r="I5" s="438"/>
      <c r="J5" s="438"/>
      <c r="K5" s="438"/>
      <c r="L5" s="438"/>
      <c r="M5" s="438"/>
      <c r="N5" s="438"/>
      <c r="O5" s="438"/>
      <c r="P5" s="438"/>
      <c r="Q5" s="438"/>
      <c r="R5" s="438"/>
      <c r="S5" s="438"/>
      <c r="T5" s="439"/>
      <c r="U5" s="318"/>
      <c r="V5" s="318"/>
      <c r="W5" s="228"/>
      <c r="X5" s="229"/>
      <c r="Y5" s="230"/>
      <c r="Z5" s="227"/>
      <c r="AA5" s="410" t="s">
        <v>78</v>
      </c>
      <c r="AB5" s="411"/>
      <c r="AC5" s="411"/>
      <c r="AD5" s="411"/>
      <c r="AE5" s="411"/>
      <c r="AF5" s="411"/>
      <c r="AG5" s="411"/>
      <c r="AH5" s="411"/>
      <c r="AI5" s="411"/>
      <c r="AJ5" s="411"/>
      <c r="AK5" s="411"/>
      <c r="AL5" s="411"/>
      <c r="AM5" s="411"/>
      <c r="AN5" s="411"/>
      <c r="AO5" s="412"/>
      <c r="AP5" s="96"/>
      <c r="AQ5" s="97"/>
      <c r="AR5" s="127"/>
      <c r="AS5" s="128"/>
      <c r="AT5" s="445"/>
      <c r="AU5" s="445"/>
      <c r="AV5" s="126"/>
      <c r="AW5" s="126"/>
      <c r="AX5" s="126"/>
      <c r="AY5" s="126"/>
    </row>
    <row r="6" spans="2:51" s="100" customFormat="1" ht="69.75" customHeight="1" x14ac:dyDescent="0.25">
      <c r="B6" s="231"/>
      <c r="C6" s="232" t="s">
        <v>9</v>
      </c>
      <c r="D6" s="353" t="s">
        <v>11</v>
      </c>
      <c r="E6" s="354"/>
      <c r="F6" s="354"/>
      <c r="G6" s="354"/>
      <c r="H6" s="354"/>
      <c r="I6" s="354"/>
      <c r="J6" s="354"/>
      <c r="K6" s="354"/>
      <c r="L6" s="354"/>
      <c r="M6" s="354"/>
      <c r="N6" s="354"/>
      <c r="O6" s="354"/>
      <c r="P6" s="354"/>
      <c r="Q6" s="354"/>
      <c r="R6" s="354"/>
      <c r="S6" s="354"/>
      <c r="T6" s="355"/>
      <c r="U6" s="318"/>
      <c r="V6" s="318"/>
      <c r="W6" s="233"/>
      <c r="X6" s="234"/>
      <c r="Y6" s="235"/>
      <c r="Z6" s="227"/>
      <c r="AA6" s="236" t="s">
        <v>9</v>
      </c>
      <c r="AB6" s="413" t="s">
        <v>14</v>
      </c>
      <c r="AC6" s="414"/>
      <c r="AD6" s="414"/>
      <c r="AE6" s="414"/>
      <c r="AF6" s="414"/>
      <c r="AG6" s="414"/>
      <c r="AH6" s="414"/>
      <c r="AI6" s="414"/>
      <c r="AJ6" s="414"/>
      <c r="AK6" s="414"/>
      <c r="AL6" s="414"/>
      <c r="AM6" s="414"/>
      <c r="AN6" s="414"/>
      <c r="AO6" s="415"/>
      <c r="AP6" s="98"/>
      <c r="AQ6" s="99"/>
      <c r="AR6" s="129"/>
      <c r="AS6" s="130"/>
      <c r="AT6" s="445"/>
      <c r="AU6" s="445"/>
      <c r="AV6" s="131"/>
      <c r="AW6" s="131"/>
      <c r="AX6" s="131"/>
      <c r="AY6" s="131"/>
    </row>
    <row r="7" spans="2:51" s="100" customFormat="1" ht="69.75" customHeight="1" thickBot="1" x14ac:dyDescent="0.3">
      <c r="B7" s="231"/>
      <c r="C7" s="237" t="s">
        <v>10</v>
      </c>
      <c r="D7" s="356" t="s">
        <v>12</v>
      </c>
      <c r="E7" s="357"/>
      <c r="F7" s="357"/>
      <c r="G7" s="357"/>
      <c r="H7" s="357"/>
      <c r="I7" s="357"/>
      <c r="J7" s="357"/>
      <c r="K7" s="357"/>
      <c r="L7" s="357"/>
      <c r="M7" s="357"/>
      <c r="N7" s="357"/>
      <c r="O7" s="357"/>
      <c r="P7" s="357"/>
      <c r="Q7" s="357"/>
      <c r="R7" s="357"/>
      <c r="S7" s="357"/>
      <c r="T7" s="358"/>
      <c r="U7" s="318"/>
      <c r="V7" s="318"/>
      <c r="W7" s="238"/>
      <c r="X7" s="239"/>
      <c r="Y7" s="240"/>
      <c r="Z7" s="227"/>
      <c r="AA7" s="241" t="s">
        <v>10</v>
      </c>
      <c r="AB7" s="416" t="s">
        <v>15</v>
      </c>
      <c r="AC7" s="417"/>
      <c r="AD7" s="417"/>
      <c r="AE7" s="417"/>
      <c r="AF7" s="417"/>
      <c r="AG7" s="417"/>
      <c r="AH7" s="417"/>
      <c r="AI7" s="417"/>
      <c r="AJ7" s="417"/>
      <c r="AK7" s="417"/>
      <c r="AL7" s="417"/>
      <c r="AM7" s="417"/>
      <c r="AN7" s="417"/>
      <c r="AO7" s="418"/>
      <c r="AP7" s="98"/>
      <c r="AQ7" s="99"/>
      <c r="AR7" s="129"/>
      <c r="AS7" s="130"/>
      <c r="AT7" s="445"/>
      <c r="AU7" s="445"/>
      <c r="AV7" s="131"/>
      <c r="AW7" s="131"/>
      <c r="AX7" s="131"/>
      <c r="AY7" s="131"/>
    </row>
    <row r="8" spans="2:51" s="101" customFormat="1" ht="31.5" customHeight="1" thickBot="1" x14ac:dyDescent="0.3">
      <c r="B8" s="453"/>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103"/>
      <c r="AQ8" s="107"/>
      <c r="AR8" s="132"/>
      <c r="AS8" s="133"/>
      <c r="AT8" s="445"/>
      <c r="AU8" s="445"/>
      <c r="AV8" s="131"/>
      <c r="AW8" s="131"/>
      <c r="AX8" s="131"/>
      <c r="AY8" s="131"/>
    </row>
    <row r="9" spans="2:51" s="100" customFormat="1" ht="68.25" customHeight="1" x14ac:dyDescent="0.25">
      <c r="B9" s="231"/>
      <c r="C9" s="266" t="s">
        <v>13</v>
      </c>
      <c r="D9" s="359" t="s">
        <v>152</v>
      </c>
      <c r="E9" s="360"/>
      <c r="F9" s="360"/>
      <c r="G9" s="360"/>
      <c r="H9" s="360"/>
      <c r="I9" s="360"/>
      <c r="J9" s="360"/>
      <c r="K9" s="360"/>
      <c r="L9" s="360"/>
      <c r="M9" s="360"/>
      <c r="N9" s="360"/>
      <c r="O9" s="360"/>
      <c r="P9" s="360"/>
      <c r="Q9" s="360"/>
      <c r="R9" s="360"/>
      <c r="S9" s="360"/>
      <c r="T9" s="361"/>
      <c r="U9" s="242"/>
      <c r="V9" s="242"/>
      <c r="W9" s="243"/>
      <c r="X9" s="244"/>
      <c r="Y9" s="245"/>
      <c r="Z9" s="246"/>
      <c r="AA9" s="328" t="s">
        <v>13</v>
      </c>
      <c r="AB9" s="413" t="s">
        <v>153</v>
      </c>
      <c r="AC9" s="414"/>
      <c r="AD9" s="414"/>
      <c r="AE9" s="414"/>
      <c r="AF9" s="414"/>
      <c r="AG9" s="414"/>
      <c r="AH9" s="414"/>
      <c r="AI9" s="414"/>
      <c r="AJ9" s="414"/>
      <c r="AK9" s="414"/>
      <c r="AL9" s="414"/>
      <c r="AM9" s="414"/>
      <c r="AN9" s="414"/>
      <c r="AO9" s="415"/>
      <c r="AP9" s="98"/>
      <c r="AQ9" s="99"/>
      <c r="AR9" s="129"/>
      <c r="AS9" s="130"/>
      <c r="AT9" s="445"/>
      <c r="AU9" s="445"/>
      <c r="AV9" s="131"/>
      <c r="AW9" s="131"/>
      <c r="AX9" s="131"/>
      <c r="AY9" s="131"/>
    </row>
    <row r="10" spans="2:51" s="100" customFormat="1" ht="68.25" customHeight="1" x14ac:dyDescent="0.25">
      <c r="B10" s="231"/>
      <c r="C10" s="267"/>
      <c r="D10" s="455" t="s">
        <v>154</v>
      </c>
      <c r="E10" s="456"/>
      <c r="F10" s="456"/>
      <c r="G10" s="456"/>
      <c r="H10" s="456"/>
      <c r="I10" s="456"/>
      <c r="J10" s="456"/>
      <c r="K10" s="456"/>
      <c r="L10" s="456"/>
      <c r="M10" s="456"/>
      <c r="N10" s="456"/>
      <c r="O10" s="456"/>
      <c r="P10" s="456"/>
      <c r="Q10" s="456"/>
      <c r="R10" s="456"/>
      <c r="S10" s="456"/>
      <c r="T10" s="457"/>
      <c r="U10" s="242"/>
      <c r="V10" s="242"/>
      <c r="W10" s="247"/>
      <c r="X10" s="248"/>
      <c r="Y10" s="249"/>
      <c r="Z10" s="246"/>
      <c r="AA10" s="329"/>
      <c r="AB10" s="419" t="s">
        <v>155</v>
      </c>
      <c r="AC10" s="420"/>
      <c r="AD10" s="420"/>
      <c r="AE10" s="420"/>
      <c r="AF10" s="420"/>
      <c r="AG10" s="420"/>
      <c r="AH10" s="420"/>
      <c r="AI10" s="420"/>
      <c r="AJ10" s="420"/>
      <c r="AK10" s="420"/>
      <c r="AL10" s="420"/>
      <c r="AM10" s="420"/>
      <c r="AN10" s="420"/>
      <c r="AO10" s="421"/>
      <c r="AP10" s="98"/>
      <c r="AQ10" s="99"/>
      <c r="AR10" s="129"/>
      <c r="AS10" s="130"/>
      <c r="AT10" s="445"/>
      <c r="AU10" s="445"/>
      <c r="AV10" s="131"/>
      <c r="AW10" s="131"/>
      <c r="AX10" s="131"/>
      <c r="AY10" s="131"/>
    </row>
    <row r="11" spans="2:51" s="100" customFormat="1" ht="68.25" customHeight="1" x14ac:dyDescent="0.25">
      <c r="B11" s="231"/>
      <c r="C11" s="267"/>
      <c r="D11" s="455" t="s">
        <v>156</v>
      </c>
      <c r="E11" s="456"/>
      <c r="F11" s="456"/>
      <c r="G11" s="456"/>
      <c r="H11" s="456"/>
      <c r="I11" s="456"/>
      <c r="J11" s="456"/>
      <c r="K11" s="456"/>
      <c r="L11" s="456"/>
      <c r="M11" s="456"/>
      <c r="N11" s="456"/>
      <c r="O11" s="456"/>
      <c r="P11" s="456"/>
      <c r="Q11" s="456"/>
      <c r="R11" s="456"/>
      <c r="S11" s="456"/>
      <c r="T11" s="457"/>
      <c r="U11" s="242"/>
      <c r="V11" s="242"/>
      <c r="W11" s="247"/>
      <c r="X11" s="248"/>
      <c r="Y11" s="249"/>
      <c r="Z11" s="246"/>
      <c r="AA11" s="329"/>
      <c r="AB11" s="419" t="s">
        <v>157</v>
      </c>
      <c r="AC11" s="420"/>
      <c r="AD11" s="420"/>
      <c r="AE11" s="420"/>
      <c r="AF11" s="420"/>
      <c r="AG11" s="420"/>
      <c r="AH11" s="420"/>
      <c r="AI11" s="420"/>
      <c r="AJ11" s="420"/>
      <c r="AK11" s="420"/>
      <c r="AL11" s="420"/>
      <c r="AM11" s="420"/>
      <c r="AN11" s="420"/>
      <c r="AO11" s="421"/>
      <c r="AP11" s="98"/>
      <c r="AQ11" s="99"/>
      <c r="AR11" s="129"/>
      <c r="AS11" s="130"/>
      <c r="AT11" s="445"/>
      <c r="AU11" s="445"/>
      <c r="AV11" s="131"/>
      <c r="AW11" s="131"/>
      <c r="AX11" s="131"/>
      <c r="AY11" s="131"/>
    </row>
    <row r="12" spans="2:51" s="100" customFormat="1" ht="68.25" customHeight="1" x14ac:dyDescent="0.25">
      <c r="B12" s="231"/>
      <c r="C12" s="267"/>
      <c r="D12" s="455" t="s">
        <v>158</v>
      </c>
      <c r="E12" s="456"/>
      <c r="F12" s="456"/>
      <c r="G12" s="456"/>
      <c r="H12" s="456"/>
      <c r="I12" s="456"/>
      <c r="J12" s="456"/>
      <c r="K12" s="456"/>
      <c r="L12" s="456"/>
      <c r="M12" s="456"/>
      <c r="N12" s="456"/>
      <c r="O12" s="456"/>
      <c r="P12" s="456"/>
      <c r="Q12" s="456"/>
      <c r="R12" s="456"/>
      <c r="S12" s="456"/>
      <c r="T12" s="457"/>
      <c r="U12" s="242"/>
      <c r="V12" s="242"/>
      <c r="W12" s="247"/>
      <c r="X12" s="248"/>
      <c r="Y12" s="249"/>
      <c r="Z12" s="246"/>
      <c r="AA12" s="329"/>
      <c r="AB12" s="419" t="s">
        <v>159</v>
      </c>
      <c r="AC12" s="420"/>
      <c r="AD12" s="420"/>
      <c r="AE12" s="420"/>
      <c r="AF12" s="420"/>
      <c r="AG12" s="420"/>
      <c r="AH12" s="420"/>
      <c r="AI12" s="420"/>
      <c r="AJ12" s="420"/>
      <c r="AK12" s="420"/>
      <c r="AL12" s="420"/>
      <c r="AM12" s="420"/>
      <c r="AN12" s="420"/>
      <c r="AO12" s="421"/>
      <c r="AP12" s="98"/>
      <c r="AQ12" s="99"/>
      <c r="AR12" s="129"/>
      <c r="AS12" s="130"/>
      <c r="AT12" s="445"/>
      <c r="AU12" s="445"/>
      <c r="AV12" s="131"/>
      <c r="AW12" s="131"/>
      <c r="AX12" s="131"/>
      <c r="AY12" s="131"/>
    </row>
    <row r="13" spans="2:51" s="100" customFormat="1" ht="68.25" customHeight="1" x14ac:dyDescent="0.25">
      <c r="B13" s="231"/>
      <c r="C13" s="267"/>
      <c r="D13" s="322" t="s">
        <v>160</v>
      </c>
      <c r="E13" s="323"/>
      <c r="F13" s="323"/>
      <c r="G13" s="323"/>
      <c r="H13" s="323"/>
      <c r="I13" s="323"/>
      <c r="J13" s="323"/>
      <c r="K13" s="323"/>
      <c r="L13" s="323"/>
      <c r="M13" s="323"/>
      <c r="N13" s="323"/>
      <c r="O13" s="323"/>
      <c r="P13" s="323"/>
      <c r="Q13" s="323"/>
      <c r="R13" s="323"/>
      <c r="S13" s="323"/>
      <c r="T13" s="324"/>
      <c r="U13" s="242"/>
      <c r="V13" s="242"/>
      <c r="W13" s="247"/>
      <c r="X13" s="248"/>
      <c r="Y13" s="249"/>
      <c r="Z13" s="246"/>
      <c r="AA13" s="329"/>
      <c r="AB13" s="419" t="s">
        <v>161</v>
      </c>
      <c r="AC13" s="420"/>
      <c r="AD13" s="420"/>
      <c r="AE13" s="420"/>
      <c r="AF13" s="420"/>
      <c r="AG13" s="420"/>
      <c r="AH13" s="420"/>
      <c r="AI13" s="420"/>
      <c r="AJ13" s="420"/>
      <c r="AK13" s="420"/>
      <c r="AL13" s="420"/>
      <c r="AM13" s="420"/>
      <c r="AN13" s="420"/>
      <c r="AO13" s="421"/>
      <c r="AP13" s="98"/>
      <c r="AQ13" s="99"/>
      <c r="AR13" s="129"/>
      <c r="AS13" s="130"/>
      <c r="AT13" s="445"/>
      <c r="AU13" s="445"/>
      <c r="AV13" s="131"/>
      <c r="AW13" s="131"/>
      <c r="AX13" s="131"/>
      <c r="AY13" s="131"/>
    </row>
    <row r="14" spans="2:51" s="100" customFormat="1" ht="68.25" customHeight="1" thickBot="1" x14ac:dyDescent="0.3">
      <c r="B14" s="231"/>
      <c r="C14" s="268"/>
      <c r="D14" s="325"/>
      <c r="E14" s="326"/>
      <c r="F14" s="326"/>
      <c r="G14" s="326"/>
      <c r="H14" s="326"/>
      <c r="I14" s="326"/>
      <c r="J14" s="326"/>
      <c r="K14" s="326"/>
      <c r="L14" s="326"/>
      <c r="M14" s="326"/>
      <c r="N14" s="326"/>
      <c r="O14" s="326"/>
      <c r="P14" s="326"/>
      <c r="Q14" s="326"/>
      <c r="R14" s="326"/>
      <c r="S14" s="326"/>
      <c r="T14" s="327"/>
      <c r="U14" s="242"/>
      <c r="V14" s="242"/>
      <c r="W14" s="238"/>
      <c r="X14" s="239"/>
      <c r="Y14" s="240"/>
      <c r="Z14" s="246"/>
      <c r="AA14" s="330"/>
      <c r="AB14" s="416" t="s">
        <v>162</v>
      </c>
      <c r="AC14" s="417"/>
      <c r="AD14" s="417"/>
      <c r="AE14" s="417"/>
      <c r="AF14" s="417"/>
      <c r="AG14" s="417"/>
      <c r="AH14" s="417"/>
      <c r="AI14" s="417"/>
      <c r="AJ14" s="417"/>
      <c r="AK14" s="417"/>
      <c r="AL14" s="417"/>
      <c r="AM14" s="417"/>
      <c r="AN14" s="417"/>
      <c r="AO14" s="418"/>
      <c r="AP14" s="98"/>
      <c r="AQ14" s="99"/>
      <c r="AR14" s="129"/>
      <c r="AS14" s="130"/>
      <c r="AT14" s="445"/>
      <c r="AU14" s="445"/>
      <c r="AV14" s="131"/>
      <c r="AW14" s="131"/>
      <c r="AX14" s="131"/>
      <c r="AY14" s="131"/>
    </row>
    <row r="15" spans="2:51" s="74" customFormat="1" ht="34.5" customHeight="1" thickBot="1" x14ac:dyDescent="0.3">
      <c r="B15" s="120"/>
      <c r="C15" s="121"/>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81"/>
      <c r="AQ15" s="94"/>
      <c r="AR15" s="123"/>
      <c r="AS15" s="123"/>
      <c r="AT15" s="123"/>
      <c r="AU15" s="123"/>
      <c r="AV15" s="123"/>
      <c r="AW15" s="123"/>
      <c r="AX15" s="123"/>
      <c r="AY15" s="123"/>
    </row>
    <row r="16" spans="2:51" s="2" customFormat="1" ht="143.25" customHeight="1" thickBot="1" x14ac:dyDescent="0.3">
      <c r="B16" s="79"/>
      <c r="C16" s="362" t="s">
        <v>70</v>
      </c>
      <c r="D16" s="363"/>
      <c r="E16" s="363"/>
      <c r="F16" s="363"/>
      <c r="G16" s="364"/>
      <c r="H16" s="365"/>
      <c r="I16" s="316">
        <v>2012</v>
      </c>
      <c r="J16" s="317"/>
      <c r="K16" s="316">
        <v>2013</v>
      </c>
      <c r="L16" s="317"/>
      <c r="M16" s="316">
        <v>2014</v>
      </c>
      <c r="N16" s="317"/>
      <c r="O16" s="316">
        <v>2015</v>
      </c>
      <c r="P16" s="317"/>
      <c r="Q16" s="397" t="s">
        <v>96</v>
      </c>
      <c r="R16" s="317"/>
      <c r="S16" s="316" t="s">
        <v>149</v>
      </c>
      <c r="T16" s="317"/>
      <c r="U16" s="397" t="s">
        <v>148</v>
      </c>
      <c r="V16" s="317"/>
      <c r="W16" s="316" t="s">
        <v>118</v>
      </c>
      <c r="X16" s="317"/>
      <c r="Y16" s="316" t="s">
        <v>119</v>
      </c>
      <c r="Z16" s="317"/>
      <c r="AA16" s="316" t="s">
        <v>150</v>
      </c>
      <c r="AB16" s="317"/>
      <c r="AC16" s="316" t="s">
        <v>151</v>
      </c>
      <c r="AD16" s="317"/>
      <c r="AE16" s="337"/>
      <c r="AF16" s="338"/>
      <c r="AG16" s="338"/>
      <c r="AH16" s="338"/>
      <c r="AI16" s="338"/>
      <c r="AJ16" s="338"/>
      <c r="AK16" s="338"/>
      <c r="AL16" s="338"/>
      <c r="AM16" s="338"/>
      <c r="AN16" s="338"/>
      <c r="AO16" s="339"/>
      <c r="AP16" s="82"/>
      <c r="AQ16" s="75"/>
      <c r="AR16" s="134"/>
      <c r="AS16" s="134"/>
      <c r="AT16" s="135"/>
      <c r="AU16" s="135"/>
      <c r="AV16" s="135"/>
      <c r="AW16" s="135"/>
      <c r="AX16" s="135"/>
      <c r="AY16" s="135"/>
    </row>
    <row r="17" spans="1:51" s="2" customFormat="1" ht="81" customHeight="1" x14ac:dyDescent="0.25">
      <c r="B17" s="79"/>
      <c r="C17" s="283" t="s">
        <v>74</v>
      </c>
      <c r="D17" s="284"/>
      <c r="E17" s="366" t="s">
        <v>57</v>
      </c>
      <c r="F17" s="367"/>
      <c r="G17" s="370" t="s">
        <v>80</v>
      </c>
      <c r="H17" s="371"/>
      <c r="I17" s="215">
        <v>18219692.649999999</v>
      </c>
      <c r="J17" s="269">
        <f>I17/I18</f>
        <v>0.41219867691218648</v>
      </c>
      <c r="K17" s="216">
        <v>18936511.98</v>
      </c>
      <c r="L17" s="269">
        <f>K17/K18</f>
        <v>0.44698225628053206</v>
      </c>
      <c r="M17" s="216">
        <v>17950780.98</v>
      </c>
      <c r="N17" s="269">
        <f>M17/M18</f>
        <v>0.4330604361412031</v>
      </c>
      <c r="O17" s="216">
        <v>18585233.027751699</v>
      </c>
      <c r="P17" s="269">
        <f>O17/O18</f>
        <v>0.46013135302663827</v>
      </c>
      <c r="Q17" s="216">
        <v>19584264</v>
      </c>
      <c r="R17" s="271">
        <f>Q17/Q18</f>
        <v>0.47871414210344571</v>
      </c>
      <c r="S17" s="216">
        <v>19730677.017599996</v>
      </c>
      <c r="T17" s="269">
        <f>S17/S18</f>
        <v>0.47999999999999993</v>
      </c>
      <c r="U17" s="216">
        <v>1506885.8561088101</v>
      </c>
      <c r="V17" s="269">
        <f>U17/U18</f>
        <v>0.43766539671413862</v>
      </c>
      <c r="W17" s="216"/>
      <c r="X17" s="269">
        <v>0.50170000000000003</v>
      </c>
      <c r="Y17" s="216"/>
      <c r="Z17" s="269">
        <v>0.52910000000000001</v>
      </c>
      <c r="AA17" s="216">
        <v>20801296.162500001</v>
      </c>
      <c r="AB17" s="269">
        <f>AA17/AA18</f>
        <v>0.5</v>
      </c>
      <c r="AC17" s="216">
        <v>21898412.25</v>
      </c>
      <c r="AD17" s="269">
        <f>AC17/AC18</f>
        <v>0.52</v>
      </c>
      <c r="AE17" s="340"/>
      <c r="AF17" s="341"/>
      <c r="AG17" s="341"/>
      <c r="AH17" s="341"/>
      <c r="AI17" s="341"/>
      <c r="AJ17" s="341"/>
      <c r="AK17" s="341"/>
      <c r="AL17" s="341"/>
      <c r="AM17" s="341"/>
      <c r="AN17" s="341"/>
      <c r="AO17" s="342"/>
      <c r="AP17" s="108"/>
      <c r="AQ17" s="109"/>
      <c r="AR17" s="136"/>
      <c r="AS17" s="136"/>
      <c r="AT17" s="135"/>
      <c r="AU17" s="135"/>
      <c r="AV17" s="135"/>
      <c r="AW17" s="135"/>
      <c r="AX17" s="135"/>
      <c r="AY17" s="135"/>
    </row>
    <row r="18" spans="1:51" s="2" customFormat="1" ht="81" customHeight="1" thickBot="1" x14ac:dyDescent="0.3">
      <c r="B18" s="79"/>
      <c r="C18" s="285"/>
      <c r="D18" s="286"/>
      <c r="E18" s="368"/>
      <c r="F18" s="369"/>
      <c r="G18" s="346" t="s">
        <v>79</v>
      </c>
      <c r="H18" s="347"/>
      <c r="I18" s="217">
        <v>44201240.009999998</v>
      </c>
      <c r="J18" s="270"/>
      <c r="K18" s="218">
        <v>42365243.170000002</v>
      </c>
      <c r="L18" s="270"/>
      <c r="M18" s="218">
        <v>41450983.469999999</v>
      </c>
      <c r="N18" s="270"/>
      <c r="O18" s="218">
        <v>40391146.800804399</v>
      </c>
      <c r="P18" s="270"/>
      <c r="Q18" s="218">
        <v>40910142.979999997</v>
      </c>
      <c r="R18" s="272"/>
      <c r="S18" s="218">
        <v>41105577.119999997</v>
      </c>
      <c r="T18" s="270"/>
      <c r="U18" s="218">
        <v>3443008.9</v>
      </c>
      <c r="V18" s="270"/>
      <c r="W18" s="218"/>
      <c r="X18" s="270"/>
      <c r="Y18" s="218"/>
      <c r="Z18" s="270"/>
      <c r="AA18" s="218">
        <v>41602592.325000003</v>
      </c>
      <c r="AB18" s="270"/>
      <c r="AC18" s="218">
        <v>42112331.25</v>
      </c>
      <c r="AD18" s="270"/>
      <c r="AE18" s="343"/>
      <c r="AF18" s="344"/>
      <c r="AG18" s="344"/>
      <c r="AH18" s="344"/>
      <c r="AI18" s="344"/>
      <c r="AJ18" s="344"/>
      <c r="AK18" s="344"/>
      <c r="AL18" s="344"/>
      <c r="AM18" s="344"/>
      <c r="AN18" s="344"/>
      <c r="AO18" s="345"/>
      <c r="AP18" s="108"/>
      <c r="AQ18" s="109"/>
      <c r="AR18" s="136"/>
      <c r="AS18" s="136"/>
      <c r="AT18" s="135"/>
      <c r="AU18" s="135"/>
      <c r="AV18" s="135"/>
      <c r="AW18" s="135"/>
      <c r="AX18" s="135"/>
      <c r="AY18" s="135"/>
    </row>
    <row r="19" spans="1:51" s="2" customFormat="1" ht="81" customHeight="1" x14ac:dyDescent="0.25">
      <c r="B19" s="79"/>
      <c r="C19" s="285"/>
      <c r="D19" s="286"/>
      <c r="E19" s="366" t="s">
        <v>58</v>
      </c>
      <c r="F19" s="367"/>
      <c r="G19" s="370" t="s">
        <v>82</v>
      </c>
      <c r="H19" s="371"/>
      <c r="I19" s="219">
        <v>105695856.59</v>
      </c>
      <c r="J19" s="271">
        <f>I19/I20</f>
        <v>0.61821689012189152</v>
      </c>
      <c r="K19" s="220">
        <v>113556459.16</v>
      </c>
      <c r="L19" s="269">
        <f>K19/K20</f>
        <v>0.62266851741035378</v>
      </c>
      <c r="M19" s="220">
        <v>126958729.99000001</v>
      </c>
      <c r="N19" s="269">
        <f>M19/M20</f>
        <v>0.66149745751132949</v>
      </c>
      <c r="O19" s="220">
        <v>127272039.29000001</v>
      </c>
      <c r="P19" s="269">
        <f>O19/O20</f>
        <v>0.60201003289880894</v>
      </c>
      <c r="Q19" s="220">
        <v>123279993.80779999</v>
      </c>
      <c r="R19" s="271">
        <f>Q19/Q20</f>
        <v>0.51397296071959464</v>
      </c>
      <c r="S19" s="220">
        <v>144650303.35316005</v>
      </c>
      <c r="T19" s="269">
        <f>S19/S20</f>
        <v>0.62201003289880896</v>
      </c>
      <c r="U19" s="220">
        <v>12353979.088958301</v>
      </c>
      <c r="V19" s="269">
        <f>U19/U20</f>
        <v>0.68246034318283544</v>
      </c>
      <c r="W19" s="220"/>
      <c r="X19" s="269">
        <v>0.56999999999999995</v>
      </c>
      <c r="Y19" s="220"/>
      <c r="Z19" s="269">
        <v>0.56999999999999995</v>
      </c>
      <c r="AA19" s="220">
        <v>164231499.83605206</v>
      </c>
      <c r="AB19" s="269">
        <f>AA19/AA20</f>
        <v>0.64201003289880898</v>
      </c>
      <c r="AC19" s="220">
        <v>186282432.5819909</v>
      </c>
      <c r="AD19" s="269">
        <f>AC19/AC20</f>
        <v>0.662010032898809</v>
      </c>
      <c r="AE19" s="340"/>
      <c r="AF19" s="341"/>
      <c r="AG19" s="341"/>
      <c r="AH19" s="341"/>
      <c r="AI19" s="341"/>
      <c r="AJ19" s="341"/>
      <c r="AK19" s="341"/>
      <c r="AL19" s="341"/>
      <c r="AM19" s="341"/>
      <c r="AN19" s="341"/>
      <c r="AO19" s="342"/>
      <c r="AP19" s="108"/>
      <c r="AQ19" s="109"/>
      <c r="AR19" s="136"/>
      <c r="AS19" s="136"/>
      <c r="AT19" s="135"/>
      <c r="AU19" s="135"/>
      <c r="AV19" s="135"/>
      <c r="AW19" s="135"/>
      <c r="AX19" s="135"/>
      <c r="AY19" s="135"/>
    </row>
    <row r="20" spans="1:51" s="2" customFormat="1" ht="81" customHeight="1" thickBot="1" x14ac:dyDescent="0.3">
      <c r="B20" s="79"/>
      <c r="C20" s="285"/>
      <c r="D20" s="286"/>
      <c r="E20" s="368"/>
      <c r="F20" s="369"/>
      <c r="G20" s="368" t="s">
        <v>81</v>
      </c>
      <c r="H20" s="398"/>
      <c r="I20" s="221">
        <v>170968891.79000002</v>
      </c>
      <c r="J20" s="272"/>
      <c r="K20" s="222">
        <v>182370645.03</v>
      </c>
      <c r="L20" s="270"/>
      <c r="M20" s="222">
        <v>191926255.41999999</v>
      </c>
      <c r="N20" s="270"/>
      <c r="O20" s="222">
        <v>211411824.28</v>
      </c>
      <c r="P20" s="270"/>
      <c r="Q20" s="222">
        <v>239856963.75</v>
      </c>
      <c r="R20" s="272"/>
      <c r="S20" s="222">
        <v>232553006.70800003</v>
      </c>
      <c r="T20" s="270"/>
      <c r="U20" s="222">
        <v>18102120.09</v>
      </c>
      <c r="V20" s="270"/>
      <c r="W20" s="222"/>
      <c r="X20" s="270"/>
      <c r="Y20" s="222"/>
      <c r="Z20" s="270"/>
      <c r="AA20" s="222">
        <v>255808307.37880006</v>
      </c>
      <c r="AB20" s="270"/>
      <c r="AC20" s="222">
        <v>281389138.11668009</v>
      </c>
      <c r="AD20" s="270"/>
      <c r="AE20" s="343"/>
      <c r="AF20" s="344"/>
      <c r="AG20" s="344"/>
      <c r="AH20" s="344"/>
      <c r="AI20" s="344"/>
      <c r="AJ20" s="344"/>
      <c r="AK20" s="344"/>
      <c r="AL20" s="344"/>
      <c r="AM20" s="344"/>
      <c r="AN20" s="344"/>
      <c r="AO20" s="345"/>
      <c r="AP20" s="108"/>
      <c r="AQ20" s="109"/>
      <c r="AR20" s="136"/>
      <c r="AS20" s="136"/>
      <c r="AT20" s="135"/>
      <c r="AU20" s="135"/>
      <c r="AV20" s="135"/>
      <c r="AW20" s="135"/>
      <c r="AX20" s="135"/>
      <c r="AY20" s="135"/>
    </row>
    <row r="21" spans="1:51" s="2" customFormat="1" ht="93.75" customHeight="1" x14ac:dyDescent="0.25">
      <c r="B21" s="79"/>
      <c r="C21" s="285"/>
      <c r="D21" s="286"/>
      <c r="E21" s="366" t="s">
        <v>59</v>
      </c>
      <c r="F21" s="367"/>
      <c r="G21" s="331" t="s">
        <v>57</v>
      </c>
      <c r="H21" s="399" t="s">
        <v>58</v>
      </c>
      <c r="I21" s="372">
        <f>J17*J19</f>
        <v>0.25482818415301023</v>
      </c>
      <c r="J21" s="373"/>
      <c r="K21" s="333">
        <f>L17*L19</f>
        <v>0.27832177882693371</v>
      </c>
      <c r="L21" s="334"/>
      <c r="M21" s="333">
        <f>N17*N19</f>
        <v>0.28646837745615333</v>
      </c>
      <c r="N21" s="334"/>
      <c r="O21" s="333">
        <f>P17*P19</f>
        <v>0.27700369097333999</v>
      </c>
      <c r="P21" s="334"/>
      <c r="Q21" s="393">
        <f>R17*R19</f>
        <v>0.24604612495524875</v>
      </c>
      <c r="R21" s="394"/>
      <c r="S21" s="333">
        <v>0.3</v>
      </c>
      <c r="T21" s="334"/>
      <c r="U21" s="333">
        <f>V17*V19</f>
        <v>0.29868927684078284</v>
      </c>
      <c r="V21" s="334"/>
      <c r="W21" s="312">
        <f>X17*X19</f>
        <v>0.28596899999999997</v>
      </c>
      <c r="X21" s="313"/>
      <c r="Y21" s="312">
        <f>Z17*Z19</f>
        <v>0.30158699999999999</v>
      </c>
      <c r="Z21" s="313"/>
      <c r="AA21" s="333">
        <v>0.32</v>
      </c>
      <c r="AB21" s="334"/>
      <c r="AC21" s="333">
        <v>0.34</v>
      </c>
      <c r="AD21" s="334"/>
      <c r="AE21" s="340"/>
      <c r="AF21" s="341"/>
      <c r="AG21" s="341"/>
      <c r="AH21" s="341"/>
      <c r="AI21" s="341"/>
      <c r="AJ21" s="341"/>
      <c r="AK21" s="341"/>
      <c r="AL21" s="341"/>
      <c r="AM21" s="341"/>
      <c r="AN21" s="341"/>
      <c r="AO21" s="342"/>
      <c r="AP21" s="108"/>
      <c r="AQ21" s="109"/>
      <c r="AR21" s="136"/>
      <c r="AS21" s="136"/>
      <c r="AT21" s="135"/>
      <c r="AU21" s="135"/>
      <c r="AV21" s="135"/>
      <c r="AW21" s="135"/>
      <c r="AX21" s="135"/>
      <c r="AY21" s="135"/>
    </row>
    <row r="22" spans="1:51" s="2" customFormat="1" ht="21" thickBot="1" x14ac:dyDescent="0.3">
      <c r="B22" s="79"/>
      <c r="C22" s="287"/>
      <c r="D22" s="288"/>
      <c r="E22" s="368"/>
      <c r="F22" s="369"/>
      <c r="G22" s="332"/>
      <c r="H22" s="400"/>
      <c r="I22" s="374"/>
      <c r="J22" s="375"/>
      <c r="K22" s="335"/>
      <c r="L22" s="336"/>
      <c r="M22" s="335"/>
      <c r="N22" s="336"/>
      <c r="O22" s="335"/>
      <c r="P22" s="336"/>
      <c r="Q22" s="395"/>
      <c r="R22" s="396"/>
      <c r="S22" s="335"/>
      <c r="T22" s="336"/>
      <c r="U22" s="335"/>
      <c r="V22" s="336"/>
      <c r="W22" s="314"/>
      <c r="X22" s="315"/>
      <c r="Y22" s="314"/>
      <c r="Z22" s="315"/>
      <c r="AA22" s="335"/>
      <c r="AB22" s="336"/>
      <c r="AC22" s="335"/>
      <c r="AD22" s="336"/>
      <c r="AE22" s="343"/>
      <c r="AF22" s="344"/>
      <c r="AG22" s="344"/>
      <c r="AH22" s="344"/>
      <c r="AI22" s="344"/>
      <c r="AJ22" s="344"/>
      <c r="AK22" s="344"/>
      <c r="AL22" s="344"/>
      <c r="AM22" s="344"/>
      <c r="AN22" s="344"/>
      <c r="AO22" s="345"/>
      <c r="AP22" s="108"/>
      <c r="AQ22" s="109"/>
      <c r="AR22" s="136"/>
      <c r="AS22" s="136"/>
      <c r="AT22" s="135"/>
      <c r="AU22" s="135"/>
      <c r="AV22" s="135"/>
      <c r="AW22" s="135"/>
      <c r="AX22" s="135"/>
      <c r="AY22" s="135"/>
    </row>
    <row r="23" spans="1:51" s="2" customFormat="1" ht="34.5" customHeight="1" thickBot="1" x14ac:dyDescent="0.3">
      <c r="B23" s="458"/>
      <c r="C23" s="459"/>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83"/>
      <c r="AQ23" s="76"/>
      <c r="AR23" s="135"/>
      <c r="AS23" s="135"/>
      <c r="AT23" s="135"/>
      <c r="AU23" s="135"/>
      <c r="AV23" s="135"/>
      <c r="AW23" s="135"/>
      <c r="AX23" s="135"/>
      <c r="AY23" s="135"/>
    </row>
    <row r="24" spans="1:51" ht="61.5" customHeight="1" thickBot="1" x14ac:dyDescent="0.3">
      <c r="B24" s="79"/>
      <c r="C24" s="277" t="s">
        <v>0</v>
      </c>
      <c r="D24" s="278"/>
      <c r="E24" s="446" t="s">
        <v>17</v>
      </c>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9" t="s">
        <v>16</v>
      </c>
      <c r="AE24" s="450"/>
      <c r="AF24" s="450"/>
      <c r="AG24" s="450"/>
      <c r="AH24" s="451"/>
      <c r="AI24" s="451"/>
      <c r="AJ24" s="451"/>
      <c r="AK24" s="451"/>
      <c r="AL24" s="451"/>
      <c r="AM24" s="451"/>
      <c r="AN24" s="451"/>
      <c r="AO24" s="452"/>
      <c r="AP24" s="82"/>
      <c r="AQ24" s="75"/>
      <c r="AR24" s="134"/>
      <c r="AS24" s="134"/>
      <c r="AT24" s="137"/>
      <c r="AU24" s="137"/>
      <c r="AV24" s="137"/>
      <c r="AW24" s="137"/>
      <c r="AX24" s="137"/>
      <c r="AY24" s="137"/>
    </row>
    <row r="25" spans="1:51" ht="172.5" customHeight="1" thickBot="1" x14ac:dyDescent="0.3">
      <c r="B25" s="79"/>
      <c r="C25" s="279"/>
      <c r="D25" s="280"/>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260" t="s">
        <v>86</v>
      </c>
      <c r="AE25" s="261"/>
      <c r="AF25" s="261"/>
      <c r="AG25" s="261"/>
      <c r="AH25" s="262"/>
      <c r="AI25" s="262"/>
      <c r="AJ25" s="262"/>
      <c r="AK25" s="262"/>
      <c r="AL25" s="262"/>
      <c r="AM25" s="263"/>
      <c r="AN25" s="460" t="s">
        <v>73</v>
      </c>
      <c r="AO25" s="461"/>
      <c r="AP25" s="84"/>
      <c r="AQ25" s="91"/>
      <c r="AR25" s="138"/>
      <c r="AS25" s="139"/>
      <c r="AT25" s="137"/>
      <c r="AU25" s="137"/>
      <c r="AV25" s="137"/>
      <c r="AW25" s="137"/>
      <c r="AX25" s="137"/>
      <c r="AY25" s="137"/>
    </row>
    <row r="26" spans="1:51" s="3" customFormat="1" ht="172.5" customHeight="1" thickBot="1" x14ac:dyDescent="0.3">
      <c r="B26" s="80"/>
      <c r="C26" s="281"/>
      <c r="D26" s="282"/>
      <c r="E26" s="448" t="s">
        <v>75</v>
      </c>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348" t="s">
        <v>46</v>
      </c>
      <c r="AE26" s="349"/>
      <c r="AF26" s="161">
        <v>2015</v>
      </c>
      <c r="AG26" s="162" t="s">
        <v>96</v>
      </c>
      <c r="AH26" s="163" t="s">
        <v>149</v>
      </c>
      <c r="AI26" s="164" t="s">
        <v>148</v>
      </c>
      <c r="AJ26" s="163" t="s">
        <v>118</v>
      </c>
      <c r="AK26" s="163" t="s">
        <v>119</v>
      </c>
      <c r="AL26" s="163" t="s">
        <v>150</v>
      </c>
      <c r="AM26" s="163" t="s">
        <v>151</v>
      </c>
      <c r="AN26" s="264" t="s">
        <v>76</v>
      </c>
      <c r="AO26" s="265"/>
      <c r="AP26" s="84"/>
      <c r="AQ26" s="91"/>
      <c r="AR26" s="138"/>
      <c r="AS26" s="139"/>
      <c r="AT26" s="140"/>
      <c r="AU26" s="140"/>
      <c r="AV26" s="140"/>
      <c r="AW26" s="140"/>
      <c r="AX26" s="140"/>
      <c r="AY26" s="140"/>
    </row>
    <row r="27" spans="1:51" ht="94.5" customHeight="1" x14ac:dyDescent="0.25">
      <c r="A27" s="92"/>
      <c r="B27" s="88"/>
      <c r="C27" s="381">
        <v>1</v>
      </c>
      <c r="D27" s="385" t="s">
        <v>1</v>
      </c>
      <c r="E27" s="497" t="s">
        <v>18</v>
      </c>
      <c r="F27" s="295"/>
      <c r="G27" s="295"/>
      <c r="H27" s="295"/>
      <c r="I27" s="295"/>
      <c r="J27" s="295"/>
      <c r="K27" s="295"/>
      <c r="L27" s="295"/>
      <c r="M27" s="295"/>
      <c r="N27" s="295"/>
      <c r="O27" s="295"/>
      <c r="P27" s="295"/>
      <c r="Q27" s="295" t="s">
        <v>138</v>
      </c>
      <c r="R27" s="295"/>
      <c r="S27" s="295"/>
      <c r="T27" s="295"/>
      <c r="U27" s="295"/>
      <c r="V27" s="295"/>
      <c r="W27" s="295"/>
      <c r="X27" s="295"/>
      <c r="Y27" s="295"/>
      <c r="Z27" s="295"/>
      <c r="AA27" s="295"/>
      <c r="AB27" s="295"/>
      <c r="AC27" s="310"/>
      <c r="AD27" s="250" t="s">
        <v>64</v>
      </c>
      <c r="AE27" s="251"/>
      <c r="AF27" s="171">
        <v>93</v>
      </c>
      <c r="AG27" s="171">
        <v>166</v>
      </c>
      <c r="AH27" s="171">
        <v>134</v>
      </c>
      <c r="AI27" s="171">
        <v>160</v>
      </c>
      <c r="AJ27" s="171">
        <v>152</v>
      </c>
      <c r="AK27" s="171">
        <v>178</v>
      </c>
      <c r="AL27" s="171">
        <v>177</v>
      </c>
      <c r="AM27" s="172">
        <v>222</v>
      </c>
      <c r="AN27" s="548" t="s">
        <v>124</v>
      </c>
      <c r="AO27" s="549"/>
      <c r="AP27" s="85"/>
      <c r="AQ27" s="90"/>
      <c r="AR27" s="141"/>
      <c r="AS27" s="142"/>
      <c r="AT27" s="137"/>
      <c r="AU27" s="137"/>
      <c r="AV27" s="137"/>
      <c r="AW27" s="137"/>
      <c r="AX27" s="137"/>
      <c r="AY27" s="137"/>
    </row>
    <row r="28" spans="1:51" ht="94.5" customHeight="1" x14ac:dyDescent="0.25">
      <c r="A28" s="92"/>
      <c r="B28" s="88"/>
      <c r="C28" s="382"/>
      <c r="D28" s="386"/>
      <c r="E28" s="498"/>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490"/>
      <c r="AD28" s="380" t="s">
        <v>63</v>
      </c>
      <c r="AE28" s="290"/>
      <c r="AF28" s="173">
        <v>79</v>
      </c>
      <c r="AG28" s="173">
        <v>119</v>
      </c>
      <c r="AH28" s="173">
        <v>142</v>
      </c>
      <c r="AI28" s="173">
        <v>123</v>
      </c>
      <c r="AJ28" s="173">
        <v>139</v>
      </c>
      <c r="AK28" s="173">
        <v>159</v>
      </c>
      <c r="AL28" s="173">
        <v>186</v>
      </c>
      <c r="AM28" s="174">
        <v>236</v>
      </c>
      <c r="AN28" s="442" t="s">
        <v>125</v>
      </c>
      <c r="AO28" s="443"/>
      <c r="AP28" s="85"/>
      <c r="AQ28" s="90"/>
      <c r="AR28" s="141"/>
      <c r="AS28" s="142"/>
      <c r="AT28" s="137"/>
      <c r="AU28" s="137"/>
      <c r="AV28" s="137"/>
      <c r="AW28" s="137"/>
      <c r="AX28" s="137"/>
      <c r="AY28" s="137"/>
    </row>
    <row r="29" spans="1:51" ht="94.5" customHeight="1" x14ac:dyDescent="0.25">
      <c r="A29" s="92"/>
      <c r="B29" s="88"/>
      <c r="C29" s="382"/>
      <c r="D29" s="386"/>
      <c r="E29" s="498"/>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490"/>
      <c r="AD29" s="380" t="s">
        <v>47</v>
      </c>
      <c r="AE29" s="290"/>
      <c r="AF29" s="173">
        <v>11</v>
      </c>
      <c r="AG29" s="173">
        <v>77</v>
      </c>
      <c r="AH29" s="173">
        <v>11</v>
      </c>
      <c r="AI29" s="173">
        <v>76</v>
      </c>
      <c r="AJ29" s="173">
        <v>48</v>
      </c>
      <c r="AK29" s="173">
        <v>62</v>
      </c>
      <c r="AL29" s="173">
        <v>22</v>
      </c>
      <c r="AM29" s="174">
        <v>35</v>
      </c>
      <c r="AN29" s="442" t="s">
        <v>30</v>
      </c>
      <c r="AO29" s="443"/>
      <c r="AP29" s="85"/>
      <c r="AQ29" s="90"/>
      <c r="AR29" s="141"/>
      <c r="AS29" s="142"/>
      <c r="AT29" s="137"/>
      <c r="AU29" s="137"/>
      <c r="AV29" s="137"/>
      <c r="AW29" s="137"/>
      <c r="AX29" s="137"/>
      <c r="AY29" s="137"/>
    </row>
    <row r="30" spans="1:51" ht="94.5" customHeight="1" thickBot="1" x14ac:dyDescent="0.3">
      <c r="A30" s="92"/>
      <c r="B30" s="88"/>
      <c r="C30" s="382"/>
      <c r="D30" s="386"/>
      <c r="E30" s="498"/>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490"/>
      <c r="AD30" s="380" t="s">
        <v>65</v>
      </c>
      <c r="AE30" s="290"/>
      <c r="AF30" s="173">
        <v>88</v>
      </c>
      <c r="AG30" s="173">
        <v>68</v>
      </c>
      <c r="AH30" s="173">
        <v>83</v>
      </c>
      <c r="AI30" s="173">
        <v>96</v>
      </c>
      <c r="AJ30" s="173">
        <v>61</v>
      </c>
      <c r="AK30" s="173">
        <v>38</v>
      </c>
      <c r="AL30" s="173">
        <v>78</v>
      </c>
      <c r="AM30" s="174">
        <v>73</v>
      </c>
      <c r="AN30" s="442" t="s">
        <v>127</v>
      </c>
      <c r="AO30" s="443"/>
      <c r="AP30" s="85"/>
      <c r="AQ30" s="90"/>
      <c r="AR30" s="141"/>
      <c r="AS30" s="142"/>
      <c r="AT30" s="137"/>
      <c r="AU30" s="137"/>
      <c r="AV30" s="137"/>
      <c r="AW30" s="137"/>
      <c r="AX30" s="137"/>
      <c r="AY30" s="137"/>
    </row>
    <row r="31" spans="1:51" ht="154.5" hidden="1" customHeight="1" thickBot="1" x14ac:dyDescent="0.3">
      <c r="A31" s="92"/>
      <c r="B31" s="88"/>
      <c r="C31" s="383"/>
      <c r="D31" s="387"/>
      <c r="E31" s="498"/>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490"/>
      <c r="AD31" s="380" t="s">
        <v>120</v>
      </c>
      <c r="AE31" s="290"/>
      <c r="AF31" s="165"/>
      <c r="AG31" s="165">
        <v>18</v>
      </c>
      <c r="AH31" s="166">
        <v>18</v>
      </c>
      <c r="AI31" s="166">
        <v>31</v>
      </c>
      <c r="AJ31" s="166">
        <v>21</v>
      </c>
      <c r="AK31" s="166">
        <v>41</v>
      </c>
      <c r="AL31" s="166"/>
      <c r="AM31" s="167"/>
      <c r="AN31" s="405"/>
      <c r="AO31" s="406"/>
      <c r="AP31" s="85"/>
      <c r="AQ31" s="90"/>
      <c r="AR31" s="141"/>
      <c r="AS31" s="142"/>
      <c r="AT31" s="137"/>
      <c r="AU31" s="137"/>
      <c r="AV31" s="137"/>
      <c r="AW31" s="137"/>
      <c r="AX31" s="137"/>
      <c r="AY31" s="137"/>
    </row>
    <row r="32" spans="1:51" ht="109.5" hidden="1" customHeight="1" x14ac:dyDescent="0.25">
      <c r="A32" s="92"/>
      <c r="B32" s="88"/>
      <c r="C32" s="383"/>
      <c r="D32" s="387"/>
      <c r="E32" s="498"/>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490"/>
      <c r="AD32" s="380" t="s">
        <v>121</v>
      </c>
      <c r="AE32" s="290"/>
      <c r="AF32" s="165"/>
      <c r="AG32" s="165"/>
      <c r="AH32" s="166"/>
      <c r="AI32" s="166"/>
      <c r="AJ32" s="166"/>
      <c r="AK32" s="166"/>
      <c r="AL32" s="166"/>
      <c r="AM32" s="167"/>
      <c r="AN32" s="199"/>
      <c r="AO32" s="200"/>
      <c r="AP32" s="85"/>
      <c r="AQ32" s="90"/>
      <c r="AR32" s="141"/>
      <c r="AS32" s="142"/>
      <c r="AT32" s="137"/>
      <c r="AU32" s="137"/>
      <c r="AV32" s="137"/>
      <c r="AW32" s="137"/>
      <c r="AX32" s="137"/>
      <c r="AY32" s="137"/>
    </row>
    <row r="33" spans="1:51" ht="109.5" hidden="1" customHeight="1" x14ac:dyDescent="0.25">
      <c r="A33" s="92"/>
      <c r="B33" s="88"/>
      <c r="C33" s="383"/>
      <c r="D33" s="387"/>
      <c r="E33" s="498"/>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490"/>
      <c r="AD33" s="380" t="s">
        <v>122</v>
      </c>
      <c r="AE33" s="290"/>
      <c r="AF33" s="165"/>
      <c r="AG33" s="165"/>
      <c r="AH33" s="166"/>
      <c r="AI33" s="166"/>
      <c r="AJ33" s="166"/>
      <c r="AK33" s="166"/>
      <c r="AL33" s="166"/>
      <c r="AM33" s="167"/>
      <c r="AN33" s="201"/>
      <c r="AO33" s="202"/>
      <c r="AP33" s="85"/>
      <c r="AQ33" s="90"/>
      <c r="AR33" s="141"/>
      <c r="AS33" s="142"/>
      <c r="AT33" s="137"/>
      <c r="AU33" s="137"/>
      <c r="AV33" s="137"/>
      <c r="AW33" s="137"/>
      <c r="AX33" s="137"/>
      <c r="AY33" s="137"/>
    </row>
    <row r="34" spans="1:51" ht="109.5" hidden="1" customHeight="1" thickBot="1" x14ac:dyDescent="0.3">
      <c r="A34" s="92"/>
      <c r="B34" s="88"/>
      <c r="C34" s="384"/>
      <c r="D34" s="388"/>
      <c r="E34" s="499"/>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311"/>
      <c r="AD34" s="350" t="s">
        <v>123</v>
      </c>
      <c r="AE34" s="275"/>
      <c r="AF34" s="168"/>
      <c r="AG34" s="168"/>
      <c r="AH34" s="169"/>
      <c r="AI34" s="169"/>
      <c r="AJ34" s="169"/>
      <c r="AK34" s="169"/>
      <c r="AL34" s="169"/>
      <c r="AM34" s="170"/>
      <c r="AN34" s="203"/>
      <c r="AO34" s="204"/>
      <c r="AP34" s="85"/>
      <c r="AQ34" s="90"/>
      <c r="AR34" s="141"/>
      <c r="AS34" s="142"/>
      <c r="AT34" s="137"/>
      <c r="AU34" s="137" t="s">
        <v>117</v>
      </c>
      <c r="AV34" s="137"/>
      <c r="AW34" s="137"/>
      <c r="AX34" s="137"/>
      <c r="AY34" s="137"/>
    </row>
    <row r="35" spans="1:51" ht="98.25" customHeight="1" x14ac:dyDescent="0.25">
      <c r="A35" s="92"/>
      <c r="B35" s="88"/>
      <c r="C35" s="381">
        <v>2</v>
      </c>
      <c r="D35" s="278" t="s">
        <v>2</v>
      </c>
      <c r="E35" s="487" t="s">
        <v>19</v>
      </c>
      <c r="F35" s="295"/>
      <c r="G35" s="295"/>
      <c r="H35" s="295"/>
      <c r="I35" s="295"/>
      <c r="J35" s="295"/>
      <c r="K35" s="295"/>
      <c r="L35" s="295"/>
      <c r="M35" s="292" t="s">
        <v>20</v>
      </c>
      <c r="N35" s="292"/>
      <c r="O35" s="292"/>
      <c r="P35" s="292"/>
      <c r="Q35" s="292"/>
      <c r="R35" s="292"/>
      <c r="S35" s="292"/>
      <c r="T35" s="292"/>
      <c r="U35" s="292"/>
      <c r="V35" s="295" t="s">
        <v>144</v>
      </c>
      <c r="W35" s="295"/>
      <c r="X35" s="295"/>
      <c r="Y35" s="295"/>
      <c r="Z35" s="295"/>
      <c r="AA35" s="295"/>
      <c r="AB35" s="295"/>
      <c r="AC35" s="295"/>
      <c r="AD35" s="507" t="s">
        <v>48</v>
      </c>
      <c r="AE35" s="507"/>
      <c r="AF35" s="551">
        <v>20</v>
      </c>
      <c r="AG35" s="551">
        <v>37</v>
      </c>
      <c r="AH35" s="551">
        <v>20</v>
      </c>
      <c r="AI35" s="551">
        <v>37</v>
      </c>
      <c r="AJ35" s="171">
        <v>37</v>
      </c>
      <c r="AK35" s="171">
        <v>40</v>
      </c>
      <c r="AL35" s="551">
        <v>20</v>
      </c>
      <c r="AM35" s="553">
        <v>23</v>
      </c>
      <c r="AN35" s="435" t="s">
        <v>126</v>
      </c>
      <c r="AO35" s="436"/>
      <c r="AP35" s="85"/>
      <c r="AQ35" s="90"/>
      <c r="AR35" s="141"/>
      <c r="AS35" s="142"/>
      <c r="AT35" s="137"/>
      <c r="AU35" s="137"/>
      <c r="AV35" s="137"/>
      <c r="AW35" s="137"/>
      <c r="AX35" s="137"/>
      <c r="AY35" s="137"/>
    </row>
    <row r="36" spans="1:51" ht="98.25" customHeight="1" thickBot="1" x14ac:dyDescent="0.3">
      <c r="A36" s="92"/>
      <c r="B36" s="88"/>
      <c r="C36" s="382"/>
      <c r="D36" s="280"/>
      <c r="E36" s="488"/>
      <c r="F36" s="296"/>
      <c r="G36" s="296"/>
      <c r="H36" s="296"/>
      <c r="I36" s="296"/>
      <c r="J36" s="296"/>
      <c r="K36" s="296"/>
      <c r="L36" s="296"/>
      <c r="M36" s="293"/>
      <c r="N36" s="293"/>
      <c r="O36" s="293"/>
      <c r="P36" s="293"/>
      <c r="Q36" s="293"/>
      <c r="R36" s="293"/>
      <c r="S36" s="293"/>
      <c r="T36" s="293"/>
      <c r="U36" s="293"/>
      <c r="V36" s="296"/>
      <c r="W36" s="296"/>
      <c r="X36" s="296"/>
      <c r="Y36" s="296"/>
      <c r="Z36" s="296"/>
      <c r="AA36" s="296"/>
      <c r="AB36" s="296"/>
      <c r="AC36" s="296"/>
      <c r="AD36" s="550"/>
      <c r="AE36" s="550"/>
      <c r="AF36" s="552"/>
      <c r="AG36" s="552"/>
      <c r="AH36" s="552"/>
      <c r="AI36" s="552"/>
      <c r="AJ36" s="173"/>
      <c r="AK36" s="173"/>
      <c r="AL36" s="552"/>
      <c r="AM36" s="554"/>
      <c r="AN36" s="405" t="s">
        <v>41</v>
      </c>
      <c r="AO36" s="406"/>
      <c r="AP36" s="85"/>
      <c r="AQ36" s="90"/>
      <c r="AR36" s="141"/>
      <c r="AS36" s="142"/>
      <c r="AT36" s="137"/>
      <c r="AU36" s="137"/>
      <c r="AV36" s="137"/>
      <c r="AW36" s="137"/>
      <c r="AX36" s="137"/>
      <c r="AY36" s="137"/>
    </row>
    <row r="37" spans="1:51" ht="109.5" hidden="1" customHeight="1" x14ac:dyDescent="0.25">
      <c r="A37" s="92"/>
      <c r="B37" s="88"/>
      <c r="C37" s="382"/>
      <c r="D37" s="280"/>
      <c r="E37" s="488"/>
      <c r="F37" s="296"/>
      <c r="G37" s="296"/>
      <c r="H37" s="296"/>
      <c r="I37" s="296"/>
      <c r="J37" s="296"/>
      <c r="K37" s="296"/>
      <c r="L37" s="296"/>
      <c r="M37" s="293"/>
      <c r="N37" s="293"/>
      <c r="O37" s="293"/>
      <c r="P37" s="293"/>
      <c r="Q37" s="293"/>
      <c r="R37" s="293"/>
      <c r="S37" s="293"/>
      <c r="T37" s="293"/>
      <c r="U37" s="293"/>
      <c r="V37" s="296"/>
      <c r="W37" s="296"/>
      <c r="X37" s="296"/>
      <c r="Y37" s="296"/>
      <c r="Z37" s="296"/>
      <c r="AA37" s="296"/>
      <c r="AB37" s="296"/>
      <c r="AC37" s="296"/>
      <c r="AD37" s="252" t="s">
        <v>128</v>
      </c>
      <c r="AE37" s="252"/>
      <c r="AF37" s="175">
        <v>40.299999999999997</v>
      </c>
      <c r="AG37" s="175">
        <v>40.299999999999997</v>
      </c>
      <c r="AH37" s="173"/>
      <c r="AI37" s="173"/>
      <c r="AJ37" s="173"/>
      <c r="AK37" s="175">
        <v>40.299999999999997</v>
      </c>
      <c r="AL37" s="173"/>
      <c r="AM37" s="173"/>
      <c r="AN37" s="205"/>
      <c r="AO37" s="206"/>
      <c r="AP37" s="85"/>
      <c r="AQ37" s="90"/>
      <c r="AR37" s="141"/>
      <c r="AS37" s="142"/>
      <c r="AT37" s="137"/>
      <c r="AU37" s="137"/>
      <c r="AV37" s="137"/>
      <c r="AW37" s="137"/>
      <c r="AX37" s="137"/>
      <c r="AY37" s="137"/>
    </row>
    <row r="38" spans="1:51" ht="109.5" hidden="1" customHeight="1" x14ac:dyDescent="0.25">
      <c r="A38" s="92"/>
      <c r="B38" s="88"/>
      <c r="C38" s="382"/>
      <c r="D38" s="280"/>
      <c r="E38" s="488"/>
      <c r="F38" s="296"/>
      <c r="G38" s="296"/>
      <c r="H38" s="296"/>
      <c r="I38" s="296"/>
      <c r="J38" s="296"/>
      <c r="K38" s="296"/>
      <c r="L38" s="296"/>
      <c r="M38" s="293"/>
      <c r="N38" s="293"/>
      <c r="O38" s="293"/>
      <c r="P38" s="293"/>
      <c r="Q38" s="293"/>
      <c r="R38" s="293"/>
      <c r="S38" s="293"/>
      <c r="T38" s="293"/>
      <c r="U38" s="293"/>
      <c r="V38" s="296"/>
      <c r="W38" s="296"/>
      <c r="X38" s="296"/>
      <c r="Y38" s="296"/>
      <c r="Z38" s="296"/>
      <c r="AA38" s="296"/>
      <c r="AB38" s="296"/>
      <c r="AC38" s="296"/>
      <c r="AD38" s="252" t="s">
        <v>129</v>
      </c>
      <c r="AE38" s="252"/>
      <c r="AF38" s="176">
        <v>2934820</v>
      </c>
      <c r="AG38" s="173"/>
      <c r="AH38" s="173"/>
      <c r="AI38" s="173"/>
      <c r="AJ38" s="173"/>
      <c r="AK38" s="173"/>
      <c r="AL38" s="173"/>
      <c r="AM38" s="173"/>
      <c r="AN38" s="207"/>
      <c r="AO38" s="208"/>
      <c r="AP38" s="85"/>
      <c r="AQ38" s="90"/>
      <c r="AR38" s="141"/>
      <c r="AS38" s="142"/>
      <c r="AT38" s="137"/>
      <c r="AU38" s="137"/>
      <c r="AV38" s="137"/>
      <c r="AW38" s="137"/>
      <c r="AX38" s="137"/>
      <c r="AY38" s="137"/>
    </row>
    <row r="39" spans="1:51" ht="109.5" hidden="1" customHeight="1" thickBot="1" x14ac:dyDescent="0.3">
      <c r="A39" s="92"/>
      <c r="B39" s="88"/>
      <c r="C39" s="384"/>
      <c r="D39" s="282"/>
      <c r="E39" s="489"/>
      <c r="F39" s="297"/>
      <c r="G39" s="297"/>
      <c r="H39" s="297"/>
      <c r="I39" s="297"/>
      <c r="J39" s="297"/>
      <c r="K39" s="297"/>
      <c r="L39" s="297"/>
      <c r="M39" s="294"/>
      <c r="N39" s="294"/>
      <c r="O39" s="294"/>
      <c r="P39" s="294"/>
      <c r="Q39" s="294"/>
      <c r="R39" s="294"/>
      <c r="S39" s="294"/>
      <c r="T39" s="294"/>
      <c r="U39" s="294"/>
      <c r="V39" s="297"/>
      <c r="W39" s="297"/>
      <c r="X39" s="297"/>
      <c r="Y39" s="297"/>
      <c r="Z39" s="297"/>
      <c r="AA39" s="297"/>
      <c r="AB39" s="297"/>
      <c r="AC39" s="297"/>
      <c r="AD39" s="253" t="s">
        <v>130</v>
      </c>
      <c r="AE39" s="253"/>
      <c r="AF39" s="177">
        <v>0.11</v>
      </c>
      <c r="AG39" s="177">
        <v>0.11</v>
      </c>
      <c r="AH39" s="169"/>
      <c r="AI39" s="169"/>
      <c r="AJ39" s="169"/>
      <c r="AK39" s="177">
        <v>0.11</v>
      </c>
      <c r="AL39" s="169"/>
      <c r="AM39" s="169"/>
      <c r="AN39" s="209"/>
      <c r="AO39" s="210"/>
      <c r="AP39" s="85"/>
      <c r="AQ39" s="90"/>
      <c r="AR39" s="141"/>
      <c r="AS39" s="142"/>
      <c r="AT39" s="137"/>
      <c r="AU39" s="137"/>
      <c r="AV39" s="137"/>
      <c r="AW39" s="137"/>
      <c r="AX39" s="137"/>
      <c r="AY39" s="137"/>
    </row>
    <row r="40" spans="1:51" ht="90" customHeight="1" x14ac:dyDescent="0.25">
      <c r="A40" s="92"/>
      <c r="B40" s="88"/>
      <c r="C40" s="381">
        <v>3</v>
      </c>
      <c r="D40" s="389" t="s">
        <v>3</v>
      </c>
      <c r="E40" s="487" t="s">
        <v>19</v>
      </c>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310"/>
      <c r="AD40" s="379" t="s">
        <v>49</v>
      </c>
      <c r="AE40" s="251"/>
      <c r="AF40" s="171">
        <v>17</v>
      </c>
      <c r="AG40" s="171">
        <v>17</v>
      </c>
      <c r="AH40" s="171">
        <v>17</v>
      </c>
      <c r="AI40" s="171">
        <v>17</v>
      </c>
      <c r="AJ40" s="171">
        <v>17</v>
      </c>
      <c r="AK40" s="171">
        <v>16</v>
      </c>
      <c r="AL40" s="171">
        <v>14</v>
      </c>
      <c r="AM40" s="172">
        <v>11</v>
      </c>
      <c r="AN40" s="435" t="s">
        <v>134</v>
      </c>
      <c r="AO40" s="436"/>
      <c r="AP40" s="85"/>
      <c r="AQ40" s="90"/>
      <c r="AR40" s="141"/>
      <c r="AS40" s="142"/>
      <c r="AT40" s="137"/>
      <c r="AU40" s="137"/>
      <c r="AV40" s="137"/>
      <c r="AW40" s="137"/>
      <c r="AX40" s="137"/>
      <c r="AY40" s="137"/>
    </row>
    <row r="41" spans="1:51" ht="90" customHeight="1" thickBot="1" x14ac:dyDescent="0.3">
      <c r="A41" s="92"/>
      <c r="B41" s="88"/>
      <c r="C41" s="382"/>
      <c r="D41" s="390"/>
      <c r="E41" s="488"/>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490"/>
      <c r="AD41" s="289" t="s">
        <v>68</v>
      </c>
      <c r="AE41" s="290"/>
      <c r="AF41" s="178">
        <v>29429799</v>
      </c>
      <c r="AG41" s="178">
        <v>26433516.039999999</v>
      </c>
      <c r="AH41" s="178">
        <v>30222876</v>
      </c>
      <c r="AI41" s="178">
        <v>2146473.48</v>
      </c>
      <c r="AJ41" s="178">
        <v>31722224</v>
      </c>
      <c r="AK41" s="178">
        <v>33298559</v>
      </c>
      <c r="AL41" s="178">
        <v>33298559</v>
      </c>
      <c r="AM41" s="179">
        <v>33706552</v>
      </c>
      <c r="AN41" s="405" t="s">
        <v>42</v>
      </c>
      <c r="AO41" s="406"/>
      <c r="AP41" s="85"/>
      <c r="AQ41" s="90"/>
      <c r="AR41" s="141"/>
      <c r="AS41" s="142"/>
      <c r="AT41" s="137"/>
      <c r="AU41" s="137"/>
      <c r="AV41" s="137"/>
      <c r="AW41" s="137"/>
      <c r="AX41" s="137"/>
      <c r="AY41" s="137"/>
    </row>
    <row r="42" spans="1:51" ht="109.5" hidden="1" customHeight="1" x14ac:dyDescent="0.25">
      <c r="A42" s="92"/>
      <c r="B42" s="88"/>
      <c r="C42" s="383"/>
      <c r="D42" s="391"/>
      <c r="E42" s="491"/>
      <c r="F42" s="492"/>
      <c r="G42" s="492"/>
      <c r="H42" s="492"/>
      <c r="I42" s="492"/>
      <c r="J42" s="492"/>
      <c r="K42" s="492"/>
      <c r="L42" s="492"/>
      <c r="M42" s="492"/>
      <c r="N42" s="492"/>
      <c r="O42" s="492"/>
      <c r="P42" s="492"/>
      <c r="Q42" s="492"/>
      <c r="R42" s="492"/>
      <c r="S42" s="492"/>
      <c r="T42" s="492"/>
      <c r="U42" s="492"/>
      <c r="V42" s="492"/>
      <c r="W42" s="492"/>
      <c r="X42" s="492"/>
      <c r="Y42" s="492"/>
      <c r="Z42" s="492"/>
      <c r="AA42" s="492"/>
      <c r="AB42" s="492"/>
      <c r="AC42" s="493"/>
      <c r="AD42" s="289" t="s">
        <v>131</v>
      </c>
      <c r="AE42" s="290"/>
      <c r="AF42" s="178"/>
      <c r="AG42" s="178">
        <v>537000</v>
      </c>
      <c r="AH42" s="178"/>
      <c r="AI42" s="178"/>
      <c r="AJ42" s="178"/>
      <c r="AK42" s="178"/>
      <c r="AL42" s="178"/>
      <c r="AM42" s="179"/>
      <c r="AN42" s="201"/>
      <c r="AO42" s="211"/>
      <c r="AP42" s="85"/>
      <c r="AQ42" s="90"/>
      <c r="AR42" s="141"/>
      <c r="AS42" s="142"/>
      <c r="AT42" s="137"/>
      <c r="AU42" s="137"/>
      <c r="AV42" s="137"/>
      <c r="AW42" s="137"/>
      <c r="AX42" s="137"/>
      <c r="AY42" s="137"/>
    </row>
    <row r="43" spans="1:51" ht="109.5" hidden="1" customHeight="1" x14ac:dyDescent="0.25">
      <c r="A43" s="92"/>
      <c r="B43" s="88"/>
      <c r="C43" s="383"/>
      <c r="D43" s="391"/>
      <c r="E43" s="491"/>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3"/>
      <c r="AD43" s="289" t="s">
        <v>132</v>
      </c>
      <c r="AE43" s="290"/>
      <c r="AF43" s="178">
        <v>4665913</v>
      </c>
      <c r="AG43" s="178"/>
      <c r="AH43" s="178"/>
      <c r="AI43" s="178"/>
      <c r="AJ43" s="178"/>
      <c r="AK43" s="178"/>
      <c r="AL43" s="178"/>
      <c r="AM43" s="179"/>
      <c r="AN43" s="212"/>
      <c r="AO43" s="211"/>
      <c r="AP43" s="85"/>
      <c r="AQ43" s="90"/>
      <c r="AR43" s="141"/>
      <c r="AS43" s="142"/>
      <c r="AT43" s="137"/>
      <c r="AU43" s="137"/>
      <c r="AV43" s="137"/>
      <c r="AW43" s="137"/>
      <c r="AX43" s="137"/>
      <c r="AY43" s="137"/>
    </row>
    <row r="44" spans="1:51" ht="109.5" hidden="1" customHeight="1" thickBot="1" x14ac:dyDescent="0.3">
      <c r="A44" s="92"/>
      <c r="B44" s="88"/>
      <c r="C44" s="384"/>
      <c r="D44" s="392"/>
      <c r="E44" s="489"/>
      <c r="F44" s="297"/>
      <c r="G44" s="297"/>
      <c r="H44" s="297"/>
      <c r="I44" s="297"/>
      <c r="J44" s="297"/>
      <c r="K44" s="297"/>
      <c r="L44" s="297"/>
      <c r="M44" s="297"/>
      <c r="N44" s="297"/>
      <c r="O44" s="297"/>
      <c r="P44" s="297"/>
      <c r="Q44" s="297"/>
      <c r="R44" s="297"/>
      <c r="S44" s="297"/>
      <c r="T44" s="492"/>
      <c r="U44" s="492"/>
      <c r="V44" s="297"/>
      <c r="W44" s="297"/>
      <c r="X44" s="297"/>
      <c r="Y44" s="297"/>
      <c r="Z44" s="297"/>
      <c r="AA44" s="297"/>
      <c r="AB44" s="297"/>
      <c r="AC44" s="311"/>
      <c r="AD44" s="291" t="s">
        <v>133</v>
      </c>
      <c r="AE44" s="275"/>
      <c r="AF44" s="180">
        <v>0.32</v>
      </c>
      <c r="AG44" s="180">
        <v>0.32</v>
      </c>
      <c r="AH44" s="181"/>
      <c r="AI44" s="181"/>
      <c r="AJ44" s="181"/>
      <c r="AK44" s="180">
        <v>0.32</v>
      </c>
      <c r="AL44" s="181"/>
      <c r="AM44" s="182"/>
      <c r="AN44" s="203"/>
      <c r="AO44" s="204"/>
      <c r="AP44" s="85"/>
      <c r="AQ44" s="90"/>
      <c r="AR44" s="141"/>
      <c r="AS44" s="142"/>
      <c r="AT44" s="137"/>
      <c r="AU44" s="137"/>
      <c r="AV44" s="137"/>
      <c r="AW44" s="137"/>
      <c r="AX44" s="137"/>
      <c r="AY44" s="137"/>
    </row>
    <row r="45" spans="1:51" ht="214.5" customHeight="1" x14ac:dyDescent="0.25">
      <c r="A45" s="92"/>
      <c r="B45" s="88"/>
      <c r="C45" s="381">
        <v>4</v>
      </c>
      <c r="D45" s="385" t="s">
        <v>4</v>
      </c>
      <c r="E45" s="494" t="s">
        <v>25</v>
      </c>
      <c r="F45" s="301"/>
      <c r="G45" s="302"/>
      <c r="H45" s="300" t="s">
        <v>21</v>
      </c>
      <c r="I45" s="301"/>
      <c r="J45" s="302"/>
      <c r="K45" s="300" t="s">
        <v>22</v>
      </c>
      <c r="L45" s="301"/>
      <c r="M45" s="302"/>
      <c r="N45" s="300" t="s">
        <v>23</v>
      </c>
      <c r="O45" s="301"/>
      <c r="P45" s="301"/>
      <c r="Q45" s="494" t="s">
        <v>139</v>
      </c>
      <c r="R45" s="545"/>
      <c r="S45" s="494" t="s">
        <v>141</v>
      </c>
      <c r="T45" s="301"/>
      <c r="U45" s="545"/>
      <c r="V45" s="494" t="s">
        <v>140</v>
      </c>
      <c r="W45" s="301"/>
      <c r="X45" s="301"/>
      <c r="Y45" s="301"/>
      <c r="Z45" s="301"/>
      <c r="AA45" s="545"/>
      <c r="AB45" s="301" t="s">
        <v>24</v>
      </c>
      <c r="AC45" s="545"/>
      <c r="AD45" s="250" t="s">
        <v>66</v>
      </c>
      <c r="AE45" s="251"/>
      <c r="AF45" s="183">
        <v>2223783</v>
      </c>
      <c r="AG45" s="183">
        <v>2562773</v>
      </c>
      <c r="AH45" s="183">
        <v>4000000</v>
      </c>
      <c r="AI45" s="183">
        <v>217902</v>
      </c>
      <c r="AJ45" s="183">
        <v>903539</v>
      </c>
      <c r="AK45" s="183">
        <v>2710616</v>
      </c>
      <c r="AL45" s="183">
        <v>4500000</v>
      </c>
      <c r="AM45" s="184">
        <v>5000000</v>
      </c>
      <c r="AN45" s="435" t="s">
        <v>43</v>
      </c>
      <c r="AO45" s="436"/>
      <c r="AP45" s="85"/>
      <c r="AQ45" s="90"/>
      <c r="AR45" s="141"/>
      <c r="AS45" s="142"/>
      <c r="AT45" s="137"/>
      <c r="AU45" s="137"/>
      <c r="AV45" s="137"/>
      <c r="AW45" s="137"/>
      <c r="AX45" s="137"/>
      <c r="AY45" s="137"/>
    </row>
    <row r="46" spans="1:51" ht="192" customHeight="1" x14ac:dyDescent="0.25">
      <c r="A46" s="92"/>
      <c r="B46" s="88"/>
      <c r="C46" s="382"/>
      <c r="D46" s="386"/>
      <c r="E46" s="495"/>
      <c r="F46" s="304"/>
      <c r="G46" s="305"/>
      <c r="H46" s="303"/>
      <c r="I46" s="304"/>
      <c r="J46" s="305"/>
      <c r="K46" s="303"/>
      <c r="L46" s="304"/>
      <c r="M46" s="305"/>
      <c r="N46" s="303"/>
      <c r="O46" s="304"/>
      <c r="P46" s="304"/>
      <c r="Q46" s="495"/>
      <c r="R46" s="546"/>
      <c r="S46" s="495"/>
      <c r="T46" s="304"/>
      <c r="U46" s="546"/>
      <c r="V46" s="495"/>
      <c r="W46" s="304"/>
      <c r="X46" s="304"/>
      <c r="Y46" s="304"/>
      <c r="Z46" s="304"/>
      <c r="AA46" s="546"/>
      <c r="AB46" s="304"/>
      <c r="AC46" s="546"/>
      <c r="AD46" s="380" t="s">
        <v>67</v>
      </c>
      <c r="AE46" s="290"/>
      <c r="AF46" s="178">
        <v>40391147</v>
      </c>
      <c r="AG46" s="178">
        <v>40910142.979999997</v>
      </c>
      <c r="AH46" s="178">
        <v>41105577</v>
      </c>
      <c r="AI46" s="178">
        <v>3443008.9</v>
      </c>
      <c r="AJ46" s="178">
        <v>13819902</v>
      </c>
      <c r="AK46" s="178">
        <v>39311546</v>
      </c>
      <c r="AL46" s="178">
        <v>41602592</v>
      </c>
      <c r="AM46" s="179">
        <v>42112331</v>
      </c>
      <c r="AN46" s="442" t="s">
        <v>77</v>
      </c>
      <c r="AO46" s="443"/>
      <c r="AP46" s="85"/>
      <c r="AQ46" s="90"/>
      <c r="AR46" s="141"/>
      <c r="AS46" s="142"/>
      <c r="AT46" s="137" t="e">
        <f>#REF!-#REF!</f>
        <v>#REF!</v>
      </c>
      <c r="AU46" s="137" t="e">
        <f>#REF!-#REF!</f>
        <v>#REF!</v>
      </c>
      <c r="AV46" s="137"/>
      <c r="AW46" s="137"/>
      <c r="AX46" s="137"/>
      <c r="AY46" s="137"/>
    </row>
    <row r="47" spans="1:51" ht="198.75" customHeight="1" x14ac:dyDescent="0.25">
      <c r="A47" s="92"/>
      <c r="B47" s="88"/>
      <c r="C47" s="382"/>
      <c r="D47" s="386"/>
      <c r="E47" s="495"/>
      <c r="F47" s="304"/>
      <c r="G47" s="305"/>
      <c r="H47" s="303"/>
      <c r="I47" s="304"/>
      <c r="J47" s="305"/>
      <c r="K47" s="303"/>
      <c r="L47" s="304"/>
      <c r="M47" s="305"/>
      <c r="N47" s="303"/>
      <c r="O47" s="304"/>
      <c r="P47" s="304"/>
      <c r="Q47" s="495"/>
      <c r="R47" s="546"/>
      <c r="S47" s="495"/>
      <c r="T47" s="304"/>
      <c r="U47" s="546"/>
      <c r="V47" s="495"/>
      <c r="W47" s="304"/>
      <c r="X47" s="304"/>
      <c r="Y47" s="304"/>
      <c r="Z47" s="304"/>
      <c r="AA47" s="546"/>
      <c r="AB47" s="304"/>
      <c r="AC47" s="546"/>
      <c r="AD47" s="380" t="s">
        <v>50</v>
      </c>
      <c r="AE47" s="290"/>
      <c r="AF47" s="185">
        <v>0.67</v>
      </c>
      <c r="AG47" s="186">
        <v>0.69096769242575296</v>
      </c>
      <c r="AH47" s="185">
        <v>0.71</v>
      </c>
      <c r="AI47" s="186">
        <v>0.69299999999999995</v>
      </c>
      <c r="AJ47" s="185">
        <v>0.71</v>
      </c>
      <c r="AK47" s="185">
        <v>0.76</v>
      </c>
      <c r="AL47" s="185">
        <v>0.74</v>
      </c>
      <c r="AM47" s="187">
        <v>0.78</v>
      </c>
      <c r="AN47" s="442" t="s">
        <v>31</v>
      </c>
      <c r="AO47" s="443"/>
      <c r="AP47" s="85"/>
      <c r="AQ47" s="90"/>
      <c r="AR47" s="141"/>
      <c r="AS47" s="142"/>
      <c r="AT47" s="137"/>
      <c r="AU47" s="137"/>
      <c r="AV47" s="137"/>
      <c r="AW47" s="137"/>
      <c r="AX47" s="137"/>
      <c r="AY47" s="137"/>
    </row>
    <row r="48" spans="1:51" ht="157.5" customHeight="1" thickBot="1" x14ac:dyDescent="0.3">
      <c r="A48" s="92"/>
      <c r="B48" s="88"/>
      <c r="C48" s="384"/>
      <c r="D48" s="387"/>
      <c r="E48" s="496"/>
      <c r="F48" s="307"/>
      <c r="G48" s="308"/>
      <c r="H48" s="306"/>
      <c r="I48" s="307"/>
      <c r="J48" s="308"/>
      <c r="K48" s="306"/>
      <c r="L48" s="307"/>
      <c r="M48" s="308"/>
      <c r="N48" s="306"/>
      <c r="O48" s="307"/>
      <c r="P48" s="307"/>
      <c r="Q48" s="496"/>
      <c r="R48" s="547"/>
      <c r="S48" s="496"/>
      <c r="T48" s="307"/>
      <c r="U48" s="547"/>
      <c r="V48" s="496"/>
      <c r="W48" s="307"/>
      <c r="X48" s="307"/>
      <c r="Y48" s="307"/>
      <c r="Z48" s="307"/>
      <c r="AA48" s="547"/>
      <c r="AB48" s="307"/>
      <c r="AC48" s="547"/>
      <c r="AD48" s="351" t="s">
        <v>51</v>
      </c>
      <c r="AE48" s="352"/>
      <c r="AF48" s="166">
        <v>246</v>
      </c>
      <c r="AG48" s="188">
        <v>235.39096684407806</v>
      </c>
      <c r="AH48" s="166">
        <v>234</v>
      </c>
      <c r="AI48" s="188" t="e">
        <f>#REF!</f>
        <v>#REF!</v>
      </c>
      <c r="AJ48" s="166">
        <v>227</v>
      </c>
      <c r="AK48" s="166">
        <v>211</v>
      </c>
      <c r="AL48" s="166">
        <v>223</v>
      </c>
      <c r="AM48" s="167">
        <v>213</v>
      </c>
      <c r="AN48" s="405" t="s">
        <v>32</v>
      </c>
      <c r="AO48" s="406"/>
      <c r="AP48" s="85"/>
      <c r="AQ48" s="90"/>
      <c r="AR48" s="141"/>
      <c r="AS48" s="142"/>
      <c r="AT48" s="143"/>
      <c r="AU48" s="137"/>
      <c r="AV48" s="137"/>
      <c r="AW48" s="137"/>
      <c r="AX48" s="137"/>
      <c r="AY48" s="137"/>
    </row>
    <row r="49" spans="1:51" ht="210" customHeight="1" thickBot="1" x14ac:dyDescent="0.3">
      <c r="A49" s="92"/>
      <c r="B49" s="88"/>
      <c r="C49" s="500">
        <v>5</v>
      </c>
      <c r="D49" s="502" t="s">
        <v>5</v>
      </c>
      <c r="E49" s="497" t="s">
        <v>26</v>
      </c>
      <c r="F49" s="295"/>
      <c r="G49" s="295"/>
      <c r="H49" s="295"/>
      <c r="I49" s="295"/>
      <c r="J49" s="295"/>
      <c r="K49" s="295"/>
      <c r="L49" s="295" t="s">
        <v>27</v>
      </c>
      <c r="M49" s="295"/>
      <c r="N49" s="295"/>
      <c r="O49" s="295"/>
      <c r="P49" s="295"/>
      <c r="Q49" s="295" t="s">
        <v>142</v>
      </c>
      <c r="R49" s="295"/>
      <c r="S49" s="295"/>
      <c r="T49" s="309"/>
      <c r="U49" s="309"/>
      <c r="V49" s="295"/>
      <c r="W49" s="295"/>
      <c r="X49" s="295"/>
      <c r="Y49" s="295" t="s">
        <v>143</v>
      </c>
      <c r="Z49" s="295"/>
      <c r="AA49" s="295"/>
      <c r="AB49" s="295"/>
      <c r="AC49" s="310"/>
      <c r="AD49" s="251" t="s">
        <v>52</v>
      </c>
      <c r="AE49" s="507"/>
      <c r="AF49" s="183">
        <v>112225</v>
      </c>
      <c r="AG49" s="189">
        <v>117279</v>
      </c>
      <c r="AH49" s="183">
        <v>119725</v>
      </c>
      <c r="AI49" s="183">
        <v>117671</v>
      </c>
      <c r="AJ49" s="183">
        <v>119945</v>
      </c>
      <c r="AK49" s="183">
        <v>124945</v>
      </c>
      <c r="AL49" s="183">
        <v>127225</v>
      </c>
      <c r="AM49" s="190">
        <v>134725</v>
      </c>
      <c r="AN49" s="521" t="s">
        <v>136</v>
      </c>
      <c r="AO49" s="522"/>
      <c r="AP49" s="85"/>
      <c r="AQ49" s="90"/>
      <c r="AR49" s="141"/>
      <c r="AS49" s="142"/>
      <c r="AT49" s="137"/>
      <c r="AU49" s="144">
        <f>108622*4.31</f>
        <v>468160.81999999995</v>
      </c>
      <c r="AV49" s="137"/>
      <c r="AW49" s="137"/>
      <c r="AX49" s="137"/>
      <c r="AY49" s="137"/>
    </row>
    <row r="50" spans="1:51" ht="217.5" hidden="1" customHeight="1" thickBot="1" x14ac:dyDescent="0.3">
      <c r="A50" s="92"/>
      <c r="B50" s="88"/>
      <c r="C50" s="501"/>
      <c r="D50" s="503"/>
      <c r="E50" s="499"/>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311"/>
      <c r="AD50" s="275" t="s">
        <v>135</v>
      </c>
      <c r="AE50" s="276"/>
      <c r="AF50" s="181"/>
      <c r="AG50" s="181"/>
      <c r="AH50" s="181"/>
      <c r="AI50" s="181"/>
      <c r="AJ50" s="181"/>
      <c r="AK50" s="181"/>
      <c r="AL50" s="181"/>
      <c r="AM50" s="191"/>
      <c r="AN50" s="523"/>
      <c r="AO50" s="524"/>
      <c r="AP50" s="85"/>
      <c r="AQ50" s="90"/>
      <c r="AR50" s="141"/>
      <c r="AS50" s="142"/>
      <c r="AT50" s="137"/>
      <c r="AU50" s="144"/>
      <c r="AV50" s="137"/>
      <c r="AW50" s="137"/>
      <c r="AX50" s="137"/>
      <c r="AY50" s="137"/>
    </row>
    <row r="51" spans="1:51" ht="26.25" x14ac:dyDescent="0.25">
      <c r="A51" s="92"/>
      <c r="B51" s="88"/>
      <c r="C51" s="381">
        <v>6</v>
      </c>
      <c r="D51" s="278" t="s">
        <v>6</v>
      </c>
      <c r="E51" s="473" t="s">
        <v>28</v>
      </c>
      <c r="F51" s="474"/>
      <c r="G51" s="475"/>
      <c r="H51" s="475"/>
      <c r="I51" s="475"/>
      <c r="J51" s="475"/>
      <c r="K51" s="475"/>
      <c r="L51" s="475"/>
      <c r="M51" s="475"/>
      <c r="N51" s="475"/>
      <c r="O51" s="475"/>
      <c r="P51" s="475"/>
      <c r="Q51" s="475"/>
      <c r="R51" s="475"/>
      <c r="S51" s="475"/>
      <c r="T51" s="475"/>
      <c r="U51" s="475"/>
      <c r="V51" s="475"/>
      <c r="W51" s="475"/>
      <c r="X51" s="475"/>
      <c r="Y51" s="475"/>
      <c r="Z51" s="475"/>
      <c r="AA51" s="475"/>
      <c r="AB51" s="475"/>
      <c r="AC51" s="476"/>
      <c r="AD51" s="517" t="s">
        <v>53</v>
      </c>
      <c r="AE51" s="518"/>
      <c r="AF51" s="273">
        <v>397340835</v>
      </c>
      <c r="AG51" s="427">
        <v>457088900.72439998</v>
      </c>
      <c r="AH51" s="273">
        <v>437074918</v>
      </c>
      <c r="AI51" s="298">
        <v>56045018.003500007</v>
      </c>
      <c r="AJ51" s="273">
        <v>150373895.31</v>
      </c>
      <c r="AK51" s="273">
        <v>451121685.93000001</v>
      </c>
      <c r="AL51" s="273">
        <v>480782410</v>
      </c>
      <c r="AM51" s="505">
        <v>528860651</v>
      </c>
      <c r="AN51" s="508" t="s">
        <v>33</v>
      </c>
      <c r="AO51" s="509"/>
      <c r="AP51" s="85"/>
      <c r="AQ51" s="90"/>
      <c r="AR51" s="141"/>
      <c r="AS51" s="145"/>
      <c r="AT51" s="137"/>
      <c r="AU51" s="137"/>
      <c r="AV51" s="137"/>
      <c r="AW51" s="137"/>
      <c r="AX51" s="137"/>
      <c r="AY51" s="137"/>
    </row>
    <row r="52" spans="1:51" ht="26.25" x14ac:dyDescent="0.25">
      <c r="A52" s="92"/>
      <c r="B52" s="88"/>
      <c r="C52" s="382"/>
      <c r="D52" s="280"/>
      <c r="E52" s="477"/>
      <c r="F52" s="478"/>
      <c r="G52" s="479"/>
      <c r="H52" s="479"/>
      <c r="I52" s="479"/>
      <c r="J52" s="479"/>
      <c r="K52" s="479"/>
      <c r="L52" s="479"/>
      <c r="M52" s="479"/>
      <c r="N52" s="479"/>
      <c r="O52" s="479"/>
      <c r="P52" s="479"/>
      <c r="Q52" s="479"/>
      <c r="R52" s="479"/>
      <c r="S52" s="479"/>
      <c r="T52" s="479"/>
      <c r="U52" s="479"/>
      <c r="V52" s="479"/>
      <c r="W52" s="479"/>
      <c r="X52" s="479"/>
      <c r="Y52" s="479"/>
      <c r="Z52" s="479"/>
      <c r="AA52" s="479"/>
      <c r="AB52" s="479"/>
      <c r="AC52" s="480"/>
      <c r="AD52" s="519"/>
      <c r="AE52" s="520"/>
      <c r="AF52" s="274"/>
      <c r="AG52" s="428"/>
      <c r="AH52" s="274"/>
      <c r="AI52" s="299"/>
      <c r="AJ52" s="274"/>
      <c r="AK52" s="274"/>
      <c r="AL52" s="274"/>
      <c r="AM52" s="408"/>
      <c r="AN52" s="510" t="s">
        <v>34</v>
      </c>
      <c r="AO52" s="511"/>
      <c r="AP52" s="85"/>
      <c r="AQ52" s="90"/>
      <c r="AR52" s="141"/>
      <c r="AS52" s="145"/>
      <c r="AT52" s="137"/>
      <c r="AU52" s="137"/>
      <c r="AV52" s="137"/>
      <c r="AW52" s="137"/>
      <c r="AX52" s="137"/>
      <c r="AY52" s="137"/>
    </row>
    <row r="53" spans="1:51" ht="45" customHeight="1" x14ac:dyDescent="0.25">
      <c r="A53" s="92"/>
      <c r="B53" s="88"/>
      <c r="C53" s="382"/>
      <c r="D53" s="280"/>
      <c r="E53" s="481"/>
      <c r="F53" s="482"/>
      <c r="G53" s="482"/>
      <c r="H53" s="482"/>
      <c r="I53" s="482"/>
      <c r="J53" s="482"/>
      <c r="K53" s="482"/>
      <c r="L53" s="482"/>
      <c r="M53" s="482"/>
      <c r="N53" s="482"/>
      <c r="O53" s="482"/>
      <c r="P53" s="482"/>
      <c r="Q53" s="482"/>
      <c r="R53" s="482"/>
      <c r="S53" s="482"/>
      <c r="T53" s="482"/>
      <c r="U53" s="482"/>
      <c r="V53" s="482"/>
      <c r="W53" s="482"/>
      <c r="X53" s="482"/>
      <c r="Y53" s="482"/>
      <c r="Z53" s="482"/>
      <c r="AA53" s="482"/>
      <c r="AB53" s="482"/>
      <c r="AC53" s="483"/>
      <c r="AD53" s="514" t="s">
        <v>54</v>
      </c>
      <c r="AE53" s="352"/>
      <c r="AF53" s="535">
        <v>41892414</v>
      </c>
      <c r="AG53" s="425">
        <v>43079231</v>
      </c>
      <c r="AH53" s="403">
        <v>40635641.579999998</v>
      </c>
      <c r="AI53" s="195">
        <v>40304174</v>
      </c>
      <c r="AJ53" s="403">
        <v>43459987.859999999</v>
      </c>
      <c r="AK53" s="403">
        <v>40635641.579999998</v>
      </c>
      <c r="AL53" s="403">
        <v>39416572.332599998</v>
      </c>
      <c r="AM53" s="407">
        <v>38234075.162621997</v>
      </c>
      <c r="AN53" s="527" t="s">
        <v>35</v>
      </c>
      <c r="AO53" s="528"/>
      <c r="AP53" s="85"/>
      <c r="AQ53" s="90"/>
      <c r="AR53" s="141"/>
      <c r="AS53" s="142"/>
      <c r="AT53" s="137"/>
      <c r="AU53" s="137"/>
      <c r="AV53" s="137"/>
      <c r="AW53" s="137"/>
      <c r="AX53" s="137"/>
      <c r="AY53" s="137"/>
    </row>
    <row r="54" spans="1:51" ht="26.25" customHeight="1" x14ac:dyDescent="0.25">
      <c r="A54" s="92"/>
      <c r="B54" s="88"/>
      <c r="C54" s="382"/>
      <c r="D54" s="280"/>
      <c r="E54" s="481"/>
      <c r="F54" s="482"/>
      <c r="G54" s="482"/>
      <c r="H54" s="482"/>
      <c r="I54" s="482"/>
      <c r="J54" s="482"/>
      <c r="K54" s="482"/>
      <c r="L54" s="482"/>
      <c r="M54" s="482"/>
      <c r="N54" s="482"/>
      <c r="O54" s="482"/>
      <c r="P54" s="482"/>
      <c r="Q54" s="482"/>
      <c r="R54" s="482"/>
      <c r="S54" s="482"/>
      <c r="T54" s="482"/>
      <c r="U54" s="482"/>
      <c r="V54" s="482"/>
      <c r="W54" s="482"/>
      <c r="X54" s="482"/>
      <c r="Y54" s="482"/>
      <c r="Z54" s="482"/>
      <c r="AA54" s="482"/>
      <c r="AB54" s="482"/>
      <c r="AC54" s="483"/>
      <c r="AD54" s="533"/>
      <c r="AE54" s="534"/>
      <c r="AF54" s="536"/>
      <c r="AG54" s="537"/>
      <c r="AH54" s="525"/>
      <c r="AI54" s="195">
        <v>10964323</v>
      </c>
      <c r="AJ54" s="525"/>
      <c r="AK54" s="525"/>
      <c r="AL54" s="525"/>
      <c r="AM54" s="526"/>
      <c r="AN54" s="529"/>
      <c r="AO54" s="530"/>
      <c r="AP54" s="85"/>
      <c r="AQ54" s="90"/>
      <c r="AR54" s="141"/>
      <c r="AS54" s="142"/>
      <c r="AT54" s="137"/>
      <c r="AU54" s="137"/>
      <c r="AV54" s="137"/>
      <c r="AW54" s="137"/>
      <c r="AX54" s="137"/>
      <c r="AY54" s="137"/>
    </row>
    <row r="55" spans="1:51" ht="30" customHeight="1" x14ac:dyDescent="0.25">
      <c r="A55" s="92"/>
      <c r="B55" s="88"/>
      <c r="C55" s="382"/>
      <c r="D55" s="280"/>
      <c r="E55" s="481"/>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3"/>
      <c r="AD55" s="533"/>
      <c r="AE55" s="534"/>
      <c r="AF55" s="536"/>
      <c r="AG55" s="537"/>
      <c r="AH55" s="525"/>
      <c r="AI55" s="195">
        <v>6846531</v>
      </c>
      <c r="AJ55" s="525"/>
      <c r="AK55" s="525"/>
      <c r="AL55" s="525"/>
      <c r="AM55" s="526"/>
      <c r="AN55" s="529"/>
      <c r="AO55" s="530"/>
      <c r="AP55" s="85"/>
      <c r="AQ55" s="90"/>
      <c r="AR55" s="141"/>
      <c r="AS55" s="142"/>
      <c r="AT55" s="137"/>
      <c r="AU55" s="137"/>
      <c r="AV55" s="137"/>
      <c r="AW55" s="137"/>
      <c r="AX55" s="137"/>
      <c r="AY55" s="137"/>
    </row>
    <row r="56" spans="1:51" ht="30" customHeight="1" x14ac:dyDescent="0.25">
      <c r="A56" s="92"/>
      <c r="B56" s="88"/>
      <c r="C56" s="382"/>
      <c r="D56" s="280"/>
      <c r="E56" s="481"/>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3"/>
      <c r="AD56" s="519"/>
      <c r="AE56" s="520"/>
      <c r="AF56" s="299"/>
      <c r="AG56" s="428"/>
      <c r="AH56" s="274"/>
      <c r="AI56" s="195">
        <v>10312984</v>
      </c>
      <c r="AJ56" s="274"/>
      <c r="AK56" s="274"/>
      <c r="AL56" s="274"/>
      <c r="AM56" s="408"/>
      <c r="AN56" s="531"/>
      <c r="AO56" s="532"/>
      <c r="AP56" s="85"/>
      <c r="AQ56" s="90"/>
      <c r="AR56" s="141"/>
      <c r="AS56" s="142"/>
      <c r="AT56" s="137"/>
      <c r="AU56" s="137"/>
      <c r="AV56" s="137"/>
      <c r="AW56" s="137"/>
      <c r="AX56" s="137"/>
      <c r="AY56" s="137"/>
    </row>
    <row r="57" spans="1:51" ht="132" customHeight="1" thickBot="1" x14ac:dyDescent="0.3">
      <c r="A57" s="92"/>
      <c r="B57" s="88"/>
      <c r="C57" s="382"/>
      <c r="D57" s="280"/>
      <c r="E57" s="481"/>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3"/>
      <c r="AD57" s="514" t="s">
        <v>147</v>
      </c>
      <c r="AE57" s="352"/>
      <c r="AF57" s="403">
        <v>214677232.27000001</v>
      </c>
      <c r="AG57" s="425">
        <v>162816331.66440001</v>
      </c>
      <c r="AH57" s="195">
        <v>177375676.69</v>
      </c>
      <c r="AI57" s="192">
        <v>37188567.804499999</v>
      </c>
      <c r="AJ57" s="403">
        <v>65037748.119999997</v>
      </c>
      <c r="AK57" s="403">
        <v>195113244.34999999</v>
      </c>
      <c r="AL57" s="403">
        <v>259759451</v>
      </c>
      <c r="AM57" s="407">
        <v>285735396</v>
      </c>
      <c r="AN57" s="512" t="s">
        <v>36</v>
      </c>
      <c r="AO57" s="513"/>
      <c r="AP57" s="85"/>
      <c r="AQ57" s="90"/>
      <c r="AR57" s="141"/>
      <c r="AS57" s="145"/>
      <c r="AT57" s="137"/>
      <c r="AU57" s="137"/>
      <c r="AV57" s="137"/>
      <c r="AW57" s="137"/>
      <c r="AX57" s="137"/>
      <c r="AY57" s="137"/>
    </row>
    <row r="58" spans="1:51" ht="109.5" hidden="1" customHeight="1" thickBot="1" x14ac:dyDescent="0.3">
      <c r="A58" s="92"/>
      <c r="B58" s="88"/>
      <c r="C58" s="384"/>
      <c r="D58" s="282"/>
      <c r="E58" s="484"/>
      <c r="F58" s="485"/>
      <c r="G58" s="485"/>
      <c r="H58" s="485"/>
      <c r="I58" s="485"/>
      <c r="J58" s="485"/>
      <c r="K58" s="485"/>
      <c r="L58" s="485"/>
      <c r="M58" s="485"/>
      <c r="N58" s="485"/>
      <c r="O58" s="485"/>
      <c r="P58" s="485"/>
      <c r="Q58" s="485"/>
      <c r="R58" s="485"/>
      <c r="S58" s="485"/>
      <c r="T58" s="485"/>
      <c r="U58" s="485"/>
      <c r="V58" s="485"/>
      <c r="W58" s="485"/>
      <c r="X58" s="485"/>
      <c r="Y58" s="485"/>
      <c r="Z58" s="485"/>
      <c r="AA58" s="485"/>
      <c r="AB58" s="485"/>
      <c r="AC58" s="486"/>
      <c r="AD58" s="515"/>
      <c r="AE58" s="516"/>
      <c r="AF58" s="404"/>
      <c r="AG58" s="426"/>
      <c r="AH58" s="197">
        <v>236144955</v>
      </c>
      <c r="AI58" s="193"/>
      <c r="AJ58" s="404"/>
      <c r="AK58" s="404"/>
      <c r="AL58" s="404"/>
      <c r="AM58" s="506"/>
      <c r="AN58" s="213"/>
      <c r="AO58" s="214"/>
      <c r="AP58" s="85"/>
      <c r="AQ58" s="90"/>
      <c r="AR58" s="141"/>
      <c r="AS58" s="145"/>
      <c r="AT58" s="137"/>
      <c r="AU58" s="137"/>
      <c r="AV58" s="137"/>
      <c r="AW58" s="137"/>
      <c r="AX58" s="137"/>
      <c r="AY58" s="137"/>
    </row>
    <row r="59" spans="1:51" ht="37.5" x14ac:dyDescent="0.25">
      <c r="A59" s="92"/>
      <c r="B59" s="88"/>
      <c r="C59" s="381">
        <v>7</v>
      </c>
      <c r="D59" s="278" t="s">
        <v>7</v>
      </c>
      <c r="E59" s="538"/>
      <c r="F59" s="538"/>
      <c r="G59" s="538"/>
      <c r="H59" s="538"/>
      <c r="I59" s="538"/>
      <c r="J59" s="538"/>
      <c r="K59" s="538"/>
      <c r="L59" s="538"/>
      <c r="M59" s="538"/>
      <c r="N59" s="538"/>
      <c r="O59" s="538"/>
      <c r="P59" s="538"/>
      <c r="Q59" s="538"/>
      <c r="R59" s="538"/>
      <c r="S59" s="538"/>
      <c r="T59" s="538"/>
      <c r="U59" s="538"/>
      <c r="V59" s="538"/>
      <c r="W59" s="538"/>
      <c r="X59" s="538"/>
      <c r="Y59" s="538"/>
      <c r="Z59" s="538"/>
      <c r="AA59" s="538"/>
      <c r="AB59" s="538"/>
      <c r="AC59" s="538"/>
      <c r="AD59" s="517" t="s">
        <v>69</v>
      </c>
      <c r="AE59" s="518"/>
      <c r="AF59" s="424">
        <v>397340835</v>
      </c>
      <c r="AG59" s="424">
        <v>457175331.55000001</v>
      </c>
      <c r="AH59" s="273">
        <v>437074918</v>
      </c>
      <c r="AI59" s="194"/>
      <c r="AJ59" s="273">
        <v>451121685.93000001</v>
      </c>
      <c r="AK59" s="273">
        <v>451121685.93000001</v>
      </c>
      <c r="AL59" s="424">
        <v>480782410</v>
      </c>
      <c r="AM59" s="401">
        <v>528860651</v>
      </c>
      <c r="AN59" s="254" t="s">
        <v>37</v>
      </c>
      <c r="AO59" s="255"/>
      <c r="AP59" s="85"/>
      <c r="AQ59" s="90"/>
      <c r="AR59" s="141"/>
      <c r="AS59" s="145"/>
      <c r="AT59" s="137"/>
      <c r="AU59" s="137"/>
      <c r="AV59" s="137"/>
      <c r="AW59" s="137"/>
      <c r="AX59" s="137"/>
      <c r="AY59" s="137"/>
    </row>
    <row r="60" spans="1:51" ht="37.5" x14ac:dyDescent="0.25">
      <c r="A60" s="92"/>
      <c r="B60" s="88"/>
      <c r="C60" s="382"/>
      <c r="D60" s="280"/>
      <c r="E60" s="539"/>
      <c r="F60" s="539"/>
      <c r="G60" s="539"/>
      <c r="H60" s="539"/>
      <c r="I60" s="539"/>
      <c r="J60" s="539"/>
      <c r="K60" s="539"/>
      <c r="L60" s="539"/>
      <c r="M60" s="539"/>
      <c r="N60" s="539"/>
      <c r="O60" s="539"/>
      <c r="P60" s="539"/>
      <c r="Q60" s="539"/>
      <c r="R60" s="539"/>
      <c r="S60" s="539"/>
      <c r="T60" s="539"/>
      <c r="U60" s="539"/>
      <c r="V60" s="539"/>
      <c r="W60" s="539"/>
      <c r="X60" s="539"/>
      <c r="Y60" s="539"/>
      <c r="Z60" s="539"/>
      <c r="AA60" s="539"/>
      <c r="AB60" s="539"/>
      <c r="AC60" s="539"/>
      <c r="AD60" s="519"/>
      <c r="AE60" s="520"/>
      <c r="AF60" s="422"/>
      <c r="AG60" s="422"/>
      <c r="AH60" s="274"/>
      <c r="AI60" s="196"/>
      <c r="AJ60" s="274"/>
      <c r="AK60" s="274"/>
      <c r="AL60" s="422"/>
      <c r="AM60" s="402"/>
      <c r="AN60" s="256"/>
      <c r="AO60" s="257"/>
      <c r="AP60" s="85"/>
      <c r="AQ60" s="90"/>
      <c r="AR60" s="141"/>
      <c r="AS60" s="145"/>
      <c r="AT60" s="137"/>
      <c r="AU60" s="137"/>
      <c r="AV60" s="137"/>
      <c r="AW60" s="137"/>
      <c r="AX60" s="137"/>
      <c r="AY60" s="137"/>
    </row>
    <row r="61" spans="1:51" ht="49.5" customHeight="1" x14ac:dyDescent="0.25">
      <c r="A61" s="92"/>
      <c r="B61" s="88"/>
      <c r="C61" s="382"/>
      <c r="D61" s="280"/>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14" t="s">
        <v>145</v>
      </c>
      <c r="AE61" s="352"/>
      <c r="AF61" s="422">
        <v>171966150</v>
      </c>
      <c r="AG61" s="422">
        <v>235006401.09</v>
      </c>
      <c r="AH61" s="403">
        <v>218613445</v>
      </c>
      <c r="AI61" s="192"/>
      <c r="AJ61" s="403">
        <v>82879407.900000006</v>
      </c>
      <c r="AK61" s="403">
        <v>248638223.71000001</v>
      </c>
      <c r="AL61" s="403">
        <v>212055041.51167795</v>
      </c>
      <c r="AM61" s="407">
        <v>205693390.26632762</v>
      </c>
      <c r="AN61" s="258" t="s">
        <v>38</v>
      </c>
      <c r="AO61" s="259"/>
      <c r="AP61" s="85"/>
      <c r="AQ61" s="90"/>
      <c r="AR61" s="141"/>
      <c r="AS61" s="145"/>
      <c r="AT61" s="137"/>
      <c r="AU61" s="137"/>
      <c r="AV61" s="137"/>
      <c r="AW61" s="137"/>
      <c r="AX61" s="137"/>
      <c r="AY61" s="137"/>
    </row>
    <row r="62" spans="1:51" ht="49.5" customHeight="1" x14ac:dyDescent="0.25">
      <c r="A62" s="92"/>
      <c r="B62" s="88"/>
      <c r="C62" s="382"/>
      <c r="D62" s="280"/>
      <c r="E62" s="539"/>
      <c r="F62" s="539"/>
      <c r="G62" s="539"/>
      <c r="H62" s="539"/>
      <c r="I62" s="539"/>
      <c r="J62" s="539"/>
      <c r="K62" s="539"/>
      <c r="L62" s="539"/>
      <c r="M62" s="539"/>
      <c r="N62" s="539"/>
      <c r="O62" s="539"/>
      <c r="P62" s="539"/>
      <c r="Q62" s="539"/>
      <c r="R62" s="539"/>
      <c r="S62" s="539"/>
      <c r="T62" s="539"/>
      <c r="U62" s="539"/>
      <c r="V62" s="539"/>
      <c r="W62" s="539"/>
      <c r="X62" s="539"/>
      <c r="Y62" s="539"/>
      <c r="Z62" s="539"/>
      <c r="AA62" s="539"/>
      <c r="AB62" s="539"/>
      <c r="AC62" s="539"/>
      <c r="AD62" s="519"/>
      <c r="AE62" s="520"/>
      <c r="AF62" s="422"/>
      <c r="AG62" s="422"/>
      <c r="AH62" s="274"/>
      <c r="AI62" s="196"/>
      <c r="AJ62" s="274"/>
      <c r="AK62" s="274"/>
      <c r="AL62" s="274"/>
      <c r="AM62" s="408"/>
      <c r="AN62" s="256"/>
      <c r="AO62" s="257"/>
      <c r="AP62" s="85"/>
      <c r="AQ62" s="90"/>
      <c r="AR62" s="141"/>
      <c r="AS62" s="145"/>
      <c r="AT62" s="137"/>
      <c r="AU62" s="137"/>
      <c r="AV62" s="137"/>
      <c r="AW62" s="137"/>
      <c r="AX62" s="137"/>
      <c r="AY62" s="137"/>
    </row>
    <row r="63" spans="1:51" ht="64.5" customHeight="1" x14ac:dyDescent="0.25">
      <c r="A63" s="92"/>
      <c r="B63" s="88"/>
      <c r="C63" s="382"/>
      <c r="D63" s="280"/>
      <c r="E63" s="539"/>
      <c r="F63" s="539"/>
      <c r="G63" s="539"/>
      <c r="H63" s="539"/>
      <c r="I63" s="539"/>
      <c r="J63" s="539"/>
      <c r="K63" s="539"/>
      <c r="L63" s="539"/>
      <c r="M63" s="539"/>
      <c r="N63" s="539"/>
      <c r="O63" s="539"/>
      <c r="P63" s="539"/>
      <c r="Q63" s="539"/>
      <c r="R63" s="539"/>
      <c r="S63" s="539"/>
      <c r="T63" s="539"/>
      <c r="U63" s="539"/>
      <c r="V63" s="539"/>
      <c r="W63" s="539"/>
      <c r="X63" s="539"/>
      <c r="Y63" s="539"/>
      <c r="Z63" s="539"/>
      <c r="AA63" s="539"/>
      <c r="AB63" s="539"/>
      <c r="AC63" s="539"/>
      <c r="AD63" s="541" t="s">
        <v>163</v>
      </c>
      <c r="AE63" s="542"/>
      <c r="AF63" s="422">
        <v>171696615</v>
      </c>
      <c r="AG63" s="422">
        <v>290132630.94</v>
      </c>
      <c r="AH63" s="403">
        <v>313590403.398</v>
      </c>
      <c r="AI63" s="192"/>
      <c r="AJ63" s="403">
        <v>35980332.880000003</v>
      </c>
      <c r="AK63" s="403">
        <v>323822995.88999999</v>
      </c>
      <c r="AL63" s="422">
        <v>268727368.83486497</v>
      </c>
      <c r="AM63" s="402">
        <v>323167261.11486971</v>
      </c>
      <c r="AN63" s="258" t="s">
        <v>44</v>
      </c>
      <c r="AO63" s="259"/>
      <c r="AP63" s="85"/>
      <c r="AQ63" s="90"/>
      <c r="AR63" s="141"/>
      <c r="AS63" s="145"/>
      <c r="AT63" s="137"/>
      <c r="AU63" s="137"/>
      <c r="AV63" s="137"/>
      <c r="AW63" s="137"/>
      <c r="AX63" s="137"/>
      <c r="AY63" s="137"/>
    </row>
    <row r="64" spans="1:51" ht="64.5" customHeight="1" x14ac:dyDescent="0.25">
      <c r="A64" s="92"/>
      <c r="B64" s="88"/>
      <c r="C64" s="382"/>
      <c r="D64" s="280"/>
      <c r="E64" s="539"/>
      <c r="F64" s="539"/>
      <c r="G64" s="539"/>
      <c r="H64" s="539"/>
      <c r="I64" s="539"/>
      <c r="J64" s="539"/>
      <c r="K64" s="539"/>
      <c r="L64" s="539"/>
      <c r="M64" s="539"/>
      <c r="N64" s="539"/>
      <c r="O64" s="539"/>
      <c r="P64" s="539"/>
      <c r="Q64" s="539"/>
      <c r="R64" s="539"/>
      <c r="S64" s="539"/>
      <c r="T64" s="539"/>
      <c r="U64" s="539"/>
      <c r="V64" s="539"/>
      <c r="W64" s="539"/>
      <c r="X64" s="539"/>
      <c r="Y64" s="539"/>
      <c r="Z64" s="539"/>
      <c r="AA64" s="539"/>
      <c r="AB64" s="539"/>
      <c r="AC64" s="539"/>
      <c r="AD64" s="543"/>
      <c r="AE64" s="544"/>
      <c r="AF64" s="422"/>
      <c r="AG64" s="422"/>
      <c r="AH64" s="274"/>
      <c r="AI64" s="196"/>
      <c r="AJ64" s="274"/>
      <c r="AK64" s="274"/>
      <c r="AL64" s="422"/>
      <c r="AM64" s="402"/>
      <c r="AN64" s="256"/>
      <c r="AO64" s="257"/>
      <c r="AP64" s="85"/>
      <c r="AQ64" s="90"/>
      <c r="AR64" s="141"/>
      <c r="AS64" s="145"/>
      <c r="AT64" s="137"/>
      <c r="AU64" s="137"/>
      <c r="AV64" s="137"/>
      <c r="AW64" s="137"/>
      <c r="AX64" s="137"/>
      <c r="AY64" s="137"/>
    </row>
    <row r="65" spans="1:51" ht="37.5" x14ac:dyDescent="0.25">
      <c r="A65" s="92"/>
      <c r="B65" s="88"/>
      <c r="C65" s="382"/>
      <c r="D65" s="280"/>
      <c r="E65" s="539"/>
      <c r="F65" s="539"/>
      <c r="G65" s="539"/>
      <c r="H65" s="539"/>
      <c r="I65" s="539"/>
      <c r="J65" s="539"/>
      <c r="K65" s="539"/>
      <c r="L65" s="539"/>
      <c r="M65" s="539"/>
      <c r="N65" s="539"/>
      <c r="O65" s="539"/>
      <c r="P65" s="539"/>
      <c r="Q65" s="539"/>
      <c r="R65" s="539"/>
      <c r="S65" s="539"/>
      <c r="T65" s="539"/>
      <c r="U65" s="539"/>
      <c r="V65" s="539"/>
      <c r="W65" s="539"/>
      <c r="X65" s="539"/>
      <c r="Y65" s="539"/>
      <c r="Z65" s="539"/>
      <c r="AA65" s="539"/>
      <c r="AB65" s="539"/>
      <c r="AC65" s="539"/>
      <c r="AD65" s="514" t="s">
        <v>146</v>
      </c>
      <c r="AE65" s="352"/>
      <c r="AF65" s="422">
        <v>10697453</v>
      </c>
      <c r="AG65" s="422">
        <v>133601630.98</v>
      </c>
      <c r="AH65" s="403">
        <v>17531510.639600102</v>
      </c>
      <c r="AI65" s="192"/>
      <c r="AJ65" s="403">
        <v>13531510.640000001</v>
      </c>
      <c r="AK65" s="403">
        <v>41486909.240000002</v>
      </c>
      <c r="AL65" s="422">
        <v>47704409.53502211</v>
      </c>
      <c r="AM65" s="402">
        <v>80042005.885042489</v>
      </c>
      <c r="AN65" s="258" t="s">
        <v>137</v>
      </c>
      <c r="AO65" s="259"/>
      <c r="AP65" s="85"/>
      <c r="AQ65" s="90"/>
      <c r="AR65" s="141"/>
      <c r="AS65" s="145"/>
      <c r="AT65" s="137"/>
      <c r="AU65" s="137"/>
      <c r="AV65" s="137"/>
      <c r="AW65" s="137"/>
      <c r="AX65" s="137"/>
      <c r="AY65" s="137"/>
    </row>
    <row r="66" spans="1:51" ht="38.25" thickBot="1" x14ac:dyDescent="0.3">
      <c r="A66" s="92"/>
      <c r="B66" s="88"/>
      <c r="C66" s="383"/>
      <c r="D66" s="504"/>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15"/>
      <c r="AE66" s="516"/>
      <c r="AF66" s="423"/>
      <c r="AG66" s="423"/>
      <c r="AH66" s="404"/>
      <c r="AI66" s="193"/>
      <c r="AJ66" s="404"/>
      <c r="AK66" s="404"/>
      <c r="AL66" s="423"/>
      <c r="AM66" s="444"/>
      <c r="AN66" s="254"/>
      <c r="AO66" s="255"/>
      <c r="AP66" s="85"/>
      <c r="AQ66" s="90"/>
      <c r="AR66" s="141"/>
      <c r="AS66" s="145"/>
      <c r="AT66" s="137"/>
      <c r="AU66" s="137"/>
      <c r="AV66" s="137"/>
      <c r="AW66" s="137"/>
      <c r="AX66" s="137"/>
      <c r="AY66" s="137"/>
    </row>
    <row r="67" spans="1:51" ht="94.5" customHeight="1" x14ac:dyDescent="0.25">
      <c r="A67" s="92"/>
      <c r="B67" s="88"/>
      <c r="C67" s="381">
        <v>8</v>
      </c>
      <c r="D67" s="278" t="s">
        <v>8</v>
      </c>
      <c r="E67" s="464"/>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6"/>
      <c r="AD67" s="379" t="s">
        <v>55</v>
      </c>
      <c r="AE67" s="251"/>
      <c r="AF67" s="171">
        <v>613</v>
      </c>
      <c r="AG67" s="171">
        <v>600</v>
      </c>
      <c r="AH67" s="171">
        <v>623</v>
      </c>
      <c r="AI67" s="171">
        <v>587</v>
      </c>
      <c r="AJ67" s="171">
        <v>604</v>
      </c>
      <c r="AK67" s="171">
        <v>604</v>
      </c>
      <c r="AL67" s="171" t="s">
        <v>83</v>
      </c>
      <c r="AM67" s="172" t="s">
        <v>83</v>
      </c>
      <c r="AN67" s="435" t="s">
        <v>39</v>
      </c>
      <c r="AO67" s="436"/>
      <c r="AP67" s="85"/>
      <c r="AQ67" s="90"/>
      <c r="AR67" s="141"/>
      <c r="AS67" s="142"/>
      <c r="AT67" s="137"/>
      <c r="AU67" s="137"/>
      <c r="AV67" s="137"/>
      <c r="AW67" s="137"/>
      <c r="AX67" s="137"/>
      <c r="AY67" s="137"/>
    </row>
    <row r="68" spans="1:51" ht="94.5" customHeight="1" x14ac:dyDescent="0.25">
      <c r="A68" s="92"/>
      <c r="B68" s="88"/>
      <c r="C68" s="462"/>
      <c r="D68" s="280"/>
      <c r="E68" s="467"/>
      <c r="F68" s="468"/>
      <c r="G68" s="468"/>
      <c r="H68" s="468"/>
      <c r="I68" s="468"/>
      <c r="J68" s="468"/>
      <c r="K68" s="468"/>
      <c r="L68" s="468"/>
      <c r="M68" s="468"/>
      <c r="N68" s="468"/>
      <c r="O68" s="468"/>
      <c r="P68" s="468"/>
      <c r="Q68" s="468"/>
      <c r="R68" s="468"/>
      <c r="S68" s="468"/>
      <c r="T68" s="468"/>
      <c r="U68" s="468"/>
      <c r="V68" s="468"/>
      <c r="W68" s="468"/>
      <c r="X68" s="468"/>
      <c r="Y68" s="468"/>
      <c r="Z68" s="468"/>
      <c r="AA68" s="468"/>
      <c r="AB68" s="468"/>
      <c r="AC68" s="469"/>
      <c r="AD68" s="433" t="s">
        <v>56</v>
      </c>
      <c r="AE68" s="434"/>
      <c r="AF68" s="175">
        <f>(AF67/AF49)*1000</f>
        <v>5.4622410336377811</v>
      </c>
      <c r="AG68" s="175">
        <f>AG67*1000/AG49</f>
        <v>5.1160054229657481</v>
      </c>
      <c r="AH68" s="175">
        <f>(AH67/AH49)*1000</f>
        <v>5.2035915640008348</v>
      </c>
      <c r="AI68" s="175">
        <f>(AI67/AI49)*1000</f>
        <v>4.9884848433343807</v>
      </c>
      <c r="AJ68" s="175">
        <f t="shared" ref="AJ68:AK68" si="0">(AJ67/AJ49)*1000</f>
        <v>5.0356413356121559</v>
      </c>
      <c r="AK68" s="175">
        <f t="shared" si="0"/>
        <v>4.83412701588699</v>
      </c>
      <c r="AL68" s="175" t="s">
        <v>84</v>
      </c>
      <c r="AM68" s="198" t="s">
        <v>85</v>
      </c>
      <c r="AN68" s="442" t="s">
        <v>40</v>
      </c>
      <c r="AO68" s="443"/>
      <c r="AP68" s="85"/>
      <c r="AQ68" s="90"/>
      <c r="AR68" s="141"/>
      <c r="AS68" s="142"/>
      <c r="AT68" s="137"/>
      <c r="AU68" s="137"/>
      <c r="AV68" s="137"/>
      <c r="AW68" s="137"/>
      <c r="AX68" s="137"/>
      <c r="AY68" s="137"/>
    </row>
    <row r="69" spans="1:51" ht="154.5" customHeight="1" thickBot="1" x14ac:dyDescent="0.3">
      <c r="A69" s="92"/>
      <c r="B69" s="88"/>
      <c r="C69" s="463"/>
      <c r="D69" s="282"/>
      <c r="E69" s="470"/>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2"/>
      <c r="AD69" s="429"/>
      <c r="AE69" s="430"/>
      <c r="AF69" s="430"/>
      <c r="AG69" s="430"/>
      <c r="AH69" s="431"/>
      <c r="AI69" s="431"/>
      <c r="AJ69" s="431"/>
      <c r="AK69" s="431"/>
      <c r="AL69" s="431"/>
      <c r="AM69" s="432"/>
      <c r="AN69" s="405" t="s">
        <v>45</v>
      </c>
      <c r="AO69" s="406"/>
      <c r="AP69" s="85"/>
      <c r="AQ69" s="90"/>
      <c r="AR69" s="141"/>
      <c r="AS69" s="142"/>
      <c r="AT69" s="137"/>
      <c r="AU69" s="137"/>
      <c r="AV69" s="137"/>
      <c r="AW69" s="137"/>
      <c r="AX69" s="137"/>
      <c r="AY69" s="137"/>
    </row>
    <row r="70" spans="1:51" s="78" customFormat="1" ht="55.5" customHeight="1" x14ac:dyDescent="0.25">
      <c r="A70" s="93"/>
      <c r="B70" s="102"/>
      <c r="C70" s="110"/>
      <c r="D70" s="111"/>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89"/>
      <c r="AE70" s="89"/>
      <c r="AF70" s="89"/>
      <c r="AG70" s="89"/>
      <c r="AH70" s="89"/>
      <c r="AI70" s="89"/>
      <c r="AJ70" s="89"/>
      <c r="AK70" s="89"/>
      <c r="AL70" s="89"/>
      <c r="AM70" s="89"/>
      <c r="AN70" s="90"/>
      <c r="AO70" s="90"/>
      <c r="AP70" s="85"/>
      <c r="AQ70" s="90"/>
      <c r="AR70" s="141"/>
      <c r="AS70" s="142"/>
      <c r="AT70" s="137"/>
      <c r="AU70" s="137"/>
      <c r="AV70" s="137"/>
      <c r="AW70" s="137"/>
      <c r="AX70" s="137"/>
      <c r="AY70" s="137"/>
    </row>
    <row r="71" spans="1:51" s="78" customFormat="1" ht="231" customHeight="1" thickBot="1" x14ac:dyDescent="0.3">
      <c r="B71" s="86"/>
      <c r="C71" s="409"/>
      <c r="D71" s="409"/>
      <c r="E71" s="409"/>
      <c r="F71" s="409"/>
      <c r="G71" s="409"/>
      <c r="H71" s="409"/>
      <c r="I71" s="409"/>
      <c r="J71" s="409"/>
      <c r="K71" s="409"/>
      <c r="L71" s="409"/>
      <c r="M71" s="409"/>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4"/>
      <c r="AN71" s="114"/>
      <c r="AO71" s="114"/>
      <c r="AP71" s="87"/>
      <c r="AQ71" s="90"/>
      <c r="AR71" s="90"/>
      <c r="AS71" s="77"/>
    </row>
    <row r="72" spans="1:51" s="78" customFormat="1" ht="72" customHeight="1" x14ac:dyDescent="0.25">
      <c r="B72" s="76"/>
      <c r="C72" s="115"/>
      <c r="D72" s="115"/>
      <c r="E72" s="115"/>
      <c r="F72" s="115"/>
      <c r="G72" s="115"/>
      <c r="H72" s="115"/>
      <c r="I72" s="115"/>
      <c r="J72" s="115"/>
      <c r="K72" s="115"/>
      <c r="L72" s="115"/>
      <c r="M72" s="115"/>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5"/>
      <c r="AN72" s="115"/>
      <c r="AO72" s="115"/>
      <c r="AP72" s="90"/>
      <c r="AQ72" s="90"/>
      <c r="AR72" s="90"/>
      <c r="AS72" s="77"/>
    </row>
    <row r="73" spans="1:51" s="78" customFormat="1" ht="391.5" customHeight="1" x14ac:dyDescent="0.25">
      <c r="B73" s="76"/>
      <c r="C73" s="117"/>
      <c r="D73" s="117"/>
      <c r="E73" s="117"/>
      <c r="F73" s="117"/>
      <c r="G73" s="1"/>
      <c r="H73" s="117"/>
      <c r="I73" s="117"/>
      <c r="J73" s="117"/>
      <c r="K73" s="117"/>
      <c r="L73" s="117"/>
      <c r="M73" s="117"/>
      <c r="N73" s="117"/>
      <c r="O73" s="117"/>
      <c r="P73" s="117"/>
      <c r="Q73" s="117"/>
      <c r="R73" s="117"/>
      <c r="S73" s="117"/>
      <c r="T73" s="117"/>
      <c r="U73" s="117"/>
      <c r="V73" s="117"/>
      <c r="W73" s="117"/>
      <c r="X73" s="117"/>
      <c r="Y73" s="117"/>
      <c r="Z73" s="117"/>
      <c r="AA73" s="117"/>
      <c r="AB73" s="146"/>
      <c r="AC73" s="146"/>
      <c r="AD73" s="146"/>
      <c r="AE73" s="146"/>
      <c r="AF73" s="146"/>
      <c r="AG73" s="146"/>
      <c r="AH73" s="146"/>
      <c r="AI73" s="146"/>
      <c r="AJ73" s="146"/>
      <c r="AK73" s="146"/>
      <c r="AL73" s="146"/>
      <c r="AM73" s="146"/>
      <c r="AN73" s="146"/>
      <c r="AO73" s="146"/>
      <c r="AP73" s="147"/>
      <c r="AQ73" s="147"/>
      <c r="AR73" s="90"/>
      <c r="AS73" s="77"/>
    </row>
    <row r="74" spans="1:51" ht="391.5" customHeight="1" x14ac:dyDescent="0.25">
      <c r="C74" s="2"/>
      <c r="D74" s="118"/>
      <c r="E74" s="119"/>
      <c r="F74" s="119"/>
      <c r="H74" s="119"/>
      <c r="I74" s="119"/>
      <c r="J74" s="119"/>
      <c r="K74" s="119"/>
      <c r="L74" s="119"/>
      <c r="M74" s="119"/>
      <c r="N74" s="119"/>
      <c r="O74" s="119"/>
      <c r="P74" s="119"/>
      <c r="Q74" s="119"/>
      <c r="R74" s="119"/>
      <c r="S74" s="119"/>
      <c r="T74" s="119"/>
      <c r="U74" s="119"/>
      <c r="V74" s="119"/>
      <c r="W74" s="119"/>
      <c r="X74" s="119"/>
      <c r="Y74" s="119"/>
      <c r="Z74" s="119"/>
      <c r="AA74" s="119"/>
      <c r="AB74" s="148"/>
      <c r="AC74" s="148"/>
      <c r="AD74" s="149"/>
      <c r="AE74" s="149"/>
      <c r="AF74" s="149"/>
      <c r="AG74" s="149"/>
      <c r="AH74" s="149"/>
      <c r="AI74" s="149"/>
      <c r="AJ74" s="149"/>
      <c r="AK74" s="149"/>
      <c r="AL74" s="149"/>
      <c r="AM74" s="149"/>
      <c r="AN74" s="150"/>
      <c r="AO74" s="151"/>
      <c r="AP74" s="151"/>
      <c r="AQ74" s="151"/>
    </row>
    <row r="75" spans="1:51" x14ac:dyDescent="0.25">
      <c r="AB75" s="151"/>
      <c r="AC75" s="151"/>
      <c r="AD75" s="151"/>
      <c r="AE75" s="151"/>
      <c r="AF75" s="151"/>
      <c r="AG75" s="151"/>
      <c r="AH75" s="151"/>
      <c r="AI75" s="151"/>
      <c r="AJ75" s="151"/>
      <c r="AK75" s="151"/>
      <c r="AL75" s="151"/>
      <c r="AM75" s="151"/>
      <c r="AN75" s="151"/>
      <c r="AO75" s="151"/>
      <c r="AP75" s="151"/>
      <c r="AQ75" s="151"/>
    </row>
    <row r="76" spans="1:51" x14ac:dyDescent="0.25">
      <c r="AB76" s="151"/>
      <c r="AC76" s="151"/>
      <c r="AD76" s="151"/>
      <c r="AE76" s="151"/>
      <c r="AF76" s="151"/>
      <c r="AG76" s="151"/>
      <c r="AH76" s="151"/>
      <c r="AI76" s="151"/>
      <c r="AJ76" s="151"/>
      <c r="AK76" s="151"/>
      <c r="AL76" s="151"/>
      <c r="AM76" s="151"/>
      <c r="AN76" s="151"/>
      <c r="AO76" s="151"/>
      <c r="AP76" s="151"/>
      <c r="AQ76" s="151"/>
    </row>
    <row r="77" spans="1:51" x14ac:dyDescent="0.25">
      <c r="AB77" s="151"/>
      <c r="AC77" s="151"/>
      <c r="AD77" s="151"/>
      <c r="AE77" s="151"/>
      <c r="AF77" s="152"/>
      <c r="AG77" s="152"/>
      <c r="AH77" s="152"/>
      <c r="AI77" s="152"/>
      <c r="AJ77" s="152"/>
      <c r="AK77" s="152"/>
      <c r="AL77" s="151"/>
      <c r="AM77" s="151"/>
      <c r="AN77" s="151"/>
      <c r="AO77" s="151"/>
      <c r="AP77" s="151"/>
      <c r="AQ77" s="151"/>
    </row>
    <row r="78" spans="1:51" x14ac:dyDescent="0.25">
      <c r="AB78" s="151"/>
      <c r="AC78" s="151"/>
      <c r="AD78" s="151"/>
      <c r="AE78" s="151"/>
      <c r="AF78" s="151"/>
      <c r="AG78" s="151"/>
      <c r="AH78" s="151"/>
      <c r="AI78" s="151"/>
      <c r="AJ78" s="151"/>
      <c r="AK78" s="151"/>
      <c r="AL78" s="151"/>
      <c r="AM78" s="151"/>
      <c r="AN78" s="151"/>
      <c r="AO78" s="151"/>
      <c r="AP78" s="151"/>
      <c r="AQ78" s="151"/>
    </row>
    <row r="79" spans="1:51" x14ac:dyDescent="0.2">
      <c r="AB79" s="151"/>
      <c r="AC79" s="151"/>
      <c r="AD79" s="153" t="s">
        <v>69</v>
      </c>
      <c r="AE79" s="153"/>
      <c r="AF79" s="154">
        <v>108370672.3</v>
      </c>
      <c r="AG79" s="154"/>
      <c r="AH79" s="151"/>
      <c r="AI79" s="151"/>
      <c r="AJ79" s="151"/>
      <c r="AK79" s="151"/>
      <c r="AL79" s="151"/>
      <c r="AM79" s="155">
        <v>45827415.499999955</v>
      </c>
      <c r="AN79" s="155">
        <v>57164743.250000052</v>
      </c>
      <c r="AO79" s="151"/>
      <c r="AP79" s="151"/>
      <c r="AQ79" s="151"/>
    </row>
    <row r="80" spans="1:51" x14ac:dyDescent="0.2">
      <c r="AB80" s="151"/>
      <c r="AC80" s="151"/>
      <c r="AD80" s="153" t="s">
        <v>60</v>
      </c>
      <c r="AE80" s="153"/>
      <c r="AF80" s="154">
        <f>45827415.5+12437616.2+48122252.23</f>
        <v>106387283.93000001</v>
      </c>
      <c r="AG80" s="154"/>
      <c r="AH80" s="151"/>
      <c r="AI80" s="151"/>
      <c r="AJ80" s="151"/>
      <c r="AK80" s="151"/>
      <c r="AL80" s="151"/>
      <c r="AM80" s="155">
        <v>12437616.199999996</v>
      </c>
      <c r="AN80" s="155">
        <v>14190122.009999996</v>
      </c>
      <c r="AO80" s="151"/>
      <c r="AP80" s="151"/>
      <c r="AQ80" s="151"/>
    </row>
    <row r="81" spans="28:43" ht="31.5" x14ac:dyDescent="0.2">
      <c r="AB81" s="151"/>
      <c r="AC81" s="151"/>
      <c r="AD81" s="153" t="s">
        <v>61</v>
      </c>
      <c r="AE81" s="153"/>
      <c r="AF81" s="154">
        <v>22055303.319999997</v>
      </c>
      <c r="AG81" s="154"/>
      <c r="AH81" s="151"/>
      <c r="AI81" s="151"/>
      <c r="AJ81" s="151"/>
      <c r="AK81" s="151"/>
      <c r="AL81" s="151"/>
      <c r="AM81" s="155">
        <v>48122252.229999997</v>
      </c>
      <c r="AN81" s="155">
        <v>58217050.939999998</v>
      </c>
      <c r="AO81" s="151"/>
      <c r="AP81" s="151"/>
      <c r="AQ81" s="151"/>
    </row>
    <row r="82" spans="28:43" ht="78.75" x14ac:dyDescent="0.2">
      <c r="AB82" s="151"/>
      <c r="AC82" s="151"/>
      <c r="AD82" s="153" t="s">
        <v>62</v>
      </c>
      <c r="AE82" s="153"/>
      <c r="AF82" s="154">
        <v>12508147.779999999</v>
      </c>
      <c r="AG82" s="156"/>
      <c r="AH82" s="440">
        <v>1</v>
      </c>
      <c r="AI82" s="157"/>
      <c r="AJ82" s="157"/>
      <c r="AK82" s="157"/>
      <c r="AL82" s="151"/>
      <c r="AM82" s="155">
        <v>104876.08</v>
      </c>
      <c r="AN82" s="155">
        <v>432098.58</v>
      </c>
      <c r="AO82" s="151"/>
      <c r="AP82" s="151"/>
      <c r="AQ82" s="151"/>
    </row>
    <row r="83" spans="28:43" ht="18" customHeight="1" x14ac:dyDescent="0.2">
      <c r="AB83" s="151"/>
      <c r="AC83" s="151"/>
      <c r="AD83" s="151"/>
      <c r="AE83" s="151"/>
      <c r="AF83" s="151"/>
      <c r="AG83" s="156"/>
      <c r="AH83" s="440"/>
      <c r="AI83" s="157"/>
      <c r="AJ83" s="157"/>
      <c r="AK83" s="157"/>
      <c r="AL83" s="151"/>
      <c r="AM83" s="155">
        <v>1780724.29</v>
      </c>
      <c r="AN83" s="155">
        <v>3103035.11</v>
      </c>
      <c r="AO83" s="151"/>
      <c r="AP83" s="151"/>
      <c r="AQ83" s="151"/>
    </row>
    <row r="84" spans="28:43" ht="23.25" x14ac:dyDescent="0.2">
      <c r="AB84" s="151"/>
      <c r="AC84" s="151"/>
      <c r="AD84" s="151"/>
      <c r="AE84" s="151"/>
      <c r="AF84" s="151"/>
      <c r="AG84" s="156"/>
      <c r="AH84" s="441" t="e">
        <f>(#REF!*AH82)/#REF!</f>
        <v>#REF!</v>
      </c>
      <c r="AI84" s="158"/>
      <c r="AJ84" s="158"/>
      <c r="AK84" s="158"/>
      <c r="AL84" s="151"/>
      <c r="AM84" s="155">
        <v>97788</v>
      </c>
      <c r="AN84" s="155">
        <v>614539.39</v>
      </c>
      <c r="AO84" s="151"/>
      <c r="AP84" s="151"/>
      <c r="AQ84" s="151"/>
    </row>
    <row r="85" spans="28:43" ht="23.25" x14ac:dyDescent="0.2">
      <c r="AB85" s="151"/>
      <c r="AC85" s="151"/>
      <c r="AD85" s="151"/>
      <c r="AE85" s="151"/>
      <c r="AF85" s="151"/>
      <c r="AG85" s="156"/>
      <c r="AH85" s="441"/>
      <c r="AI85" s="158"/>
      <c r="AJ85" s="158"/>
      <c r="AK85" s="158"/>
      <c r="AL85" s="151"/>
      <c r="AM85" s="155">
        <v>0</v>
      </c>
      <c r="AN85" s="155">
        <v>0</v>
      </c>
      <c r="AO85" s="151"/>
      <c r="AP85" s="151"/>
      <c r="AQ85" s="151"/>
    </row>
    <row r="86" spans="28:43" x14ac:dyDescent="0.2">
      <c r="AB86" s="151"/>
      <c r="AC86" s="151"/>
      <c r="AD86" s="151"/>
      <c r="AE86" s="151"/>
      <c r="AF86" s="151"/>
      <c r="AG86" s="151"/>
      <c r="AH86" s="151"/>
      <c r="AI86" s="151"/>
      <c r="AJ86" s="151"/>
      <c r="AK86" s="151"/>
      <c r="AL86" s="151"/>
      <c r="AM86" s="155">
        <v>0</v>
      </c>
      <c r="AN86" s="155">
        <v>0</v>
      </c>
      <c r="AO86" s="151"/>
      <c r="AP86" s="151"/>
      <c r="AQ86" s="151"/>
    </row>
    <row r="87" spans="28:43" x14ac:dyDescent="0.2">
      <c r="AB87" s="151"/>
      <c r="AC87" s="151"/>
      <c r="AD87" s="151"/>
      <c r="AE87" s="151"/>
      <c r="AF87" s="151" t="s">
        <v>93</v>
      </c>
      <c r="AG87" s="155"/>
      <c r="AH87" s="151"/>
      <c r="AI87" s="151"/>
      <c r="AJ87" s="151"/>
      <c r="AK87" s="151"/>
      <c r="AL87" s="151"/>
      <c r="AM87" s="155">
        <v>0</v>
      </c>
      <c r="AN87" s="155">
        <v>0</v>
      </c>
      <c r="AO87" s="151"/>
      <c r="AP87" s="151"/>
      <c r="AQ87" s="151"/>
    </row>
    <row r="88" spans="28:43" x14ac:dyDescent="0.2">
      <c r="AB88" s="151"/>
      <c r="AC88" s="151"/>
      <c r="AD88" s="151"/>
      <c r="AE88" s="151"/>
      <c r="AF88" s="151" t="s">
        <v>94</v>
      </c>
      <c r="AG88" s="155"/>
      <c r="AH88" s="151"/>
      <c r="AI88" s="151"/>
      <c r="AJ88" s="151"/>
      <c r="AK88" s="151"/>
      <c r="AL88" s="151"/>
      <c r="AM88" s="151"/>
      <c r="AN88" s="159">
        <f>SUM(AN79:AN82)</f>
        <v>130004014.78000005</v>
      </c>
      <c r="AO88" s="151"/>
      <c r="AP88" s="151"/>
      <c r="AQ88" s="151"/>
    </row>
    <row r="89" spans="28:43" x14ac:dyDescent="0.25">
      <c r="AB89" s="151"/>
      <c r="AC89" s="151"/>
      <c r="AD89" s="151"/>
      <c r="AE89" s="151"/>
      <c r="AF89" s="151" t="s">
        <v>90</v>
      </c>
      <c r="AG89" s="160"/>
      <c r="AH89" s="151"/>
      <c r="AI89" s="151"/>
      <c r="AJ89" s="151"/>
      <c r="AK89" s="151"/>
      <c r="AL89" s="151"/>
      <c r="AM89" s="151"/>
      <c r="AN89" s="151"/>
      <c r="AO89" s="151"/>
      <c r="AP89" s="151"/>
      <c r="AQ89" s="151"/>
    </row>
    <row r="90" spans="28:43" x14ac:dyDescent="0.25">
      <c r="AB90" s="151"/>
      <c r="AC90" s="151"/>
      <c r="AD90" s="151"/>
      <c r="AE90" s="151"/>
      <c r="AF90" s="151" t="s">
        <v>89</v>
      </c>
      <c r="AG90" s="160"/>
      <c r="AH90" s="151"/>
      <c r="AI90" s="151"/>
      <c r="AJ90" s="151"/>
      <c r="AK90" s="151"/>
      <c r="AL90" s="151"/>
      <c r="AM90" s="151"/>
      <c r="AN90" s="151"/>
      <c r="AO90" s="151"/>
      <c r="AP90" s="151"/>
      <c r="AQ90" s="151"/>
    </row>
    <row r="91" spans="28:43" x14ac:dyDescent="0.25">
      <c r="AB91" s="151"/>
      <c r="AC91" s="151"/>
      <c r="AD91" s="151"/>
      <c r="AE91" s="151"/>
      <c r="AF91" s="151" t="s">
        <v>91</v>
      </c>
      <c r="AG91" s="160"/>
      <c r="AH91" s="151"/>
      <c r="AI91" s="151"/>
      <c r="AJ91" s="151"/>
      <c r="AK91" s="151"/>
      <c r="AL91" s="151"/>
      <c r="AM91" s="151"/>
      <c r="AN91" s="151"/>
      <c r="AO91" s="151"/>
      <c r="AP91" s="151"/>
      <c r="AQ91" s="151"/>
    </row>
    <row r="92" spans="28:43" x14ac:dyDescent="0.25">
      <c r="AB92" s="151"/>
      <c r="AC92" s="151"/>
      <c r="AD92" s="151"/>
      <c r="AE92" s="151"/>
      <c r="AF92" s="151" t="s">
        <v>92</v>
      </c>
      <c r="AG92" s="160"/>
      <c r="AH92" s="151"/>
      <c r="AI92" s="151"/>
      <c r="AJ92" s="151"/>
      <c r="AK92" s="151"/>
      <c r="AL92" s="151"/>
      <c r="AM92" s="151"/>
      <c r="AN92" s="151"/>
      <c r="AO92" s="151"/>
      <c r="AP92" s="151"/>
      <c r="AQ92" s="151"/>
    </row>
    <row r="93" spans="28:43" x14ac:dyDescent="0.25">
      <c r="AB93" s="151"/>
      <c r="AC93" s="151"/>
      <c r="AD93" s="151"/>
      <c r="AE93" s="151"/>
      <c r="AF93" s="151" t="s">
        <v>92</v>
      </c>
      <c r="AG93" s="160"/>
      <c r="AH93" s="151"/>
      <c r="AI93" s="151"/>
      <c r="AJ93" s="151"/>
      <c r="AK93" s="151"/>
      <c r="AL93" s="151"/>
      <c r="AM93" s="151"/>
      <c r="AN93" s="151"/>
      <c r="AO93" s="151"/>
      <c r="AP93" s="151"/>
      <c r="AQ93" s="151"/>
    </row>
    <row r="94" spans="28:43" x14ac:dyDescent="0.25">
      <c r="AB94" s="151"/>
      <c r="AC94" s="151"/>
      <c r="AD94" s="151"/>
      <c r="AE94" s="151"/>
      <c r="AF94" s="151"/>
      <c r="AG94" s="160"/>
      <c r="AH94" s="151"/>
      <c r="AI94" s="151"/>
      <c r="AJ94" s="151"/>
      <c r="AK94" s="151"/>
      <c r="AL94" s="151"/>
      <c r="AM94" s="151"/>
      <c r="AN94" s="151"/>
      <c r="AO94" s="151"/>
      <c r="AP94" s="151"/>
      <c r="AQ94" s="151"/>
    </row>
    <row r="95" spans="28:43" x14ac:dyDescent="0.25">
      <c r="AB95" s="151"/>
      <c r="AC95" s="151"/>
      <c r="AD95" s="151"/>
      <c r="AE95" s="151"/>
      <c r="AF95" s="151"/>
      <c r="AG95" s="159"/>
      <c r="AH95" s="151"/>
      <c r="AI95" s="151"/>
      <c r="AJ95" s="151"/>
      <c r="AK95" s="151"/>
      <c r="AL95" s="151"/>
      <c r="AM95" s="151"/>
      <c r="AN95" s="151"/>
      <c r="AO95" s="151"/>
      <c r="AP95" s="151"/>
      <c r="AQ95" s="151"/>
    </row>
    <row r="96" spans="28:43" x14ac:dyDescent="0.25">
      <c r="AB96" s="151"/>
      <c r="AC96" s="151"/>
      <c r="AD96" s="151"/>
      <c r="AE96" s="151"/>
      <c r="AF96" s="151"/>
      <c r="AG96" s="151"/>
      <c r="AH96" s="151"/>
      <c r="AI96" s="151"/>
      <c r="AJ96" s="151"/>
      <c r="AK96" s="151"/>
      <c r="AL96" s="151"/>
      <c r="AM96" s="151"/>
      <c r="AN96" s="151"/>
      <c r="AO96" s="151"/>
      <c r="AP96" s="151"/>
      <c r="AQ96" s="151"/>
    </row>
    <row r="97" spans="28:43" x14ac:dyDescent="0.25">
      <c r="AB97" s="151"/>
      <c r="AC97" s="151"/>
      <c r="AD97" s="151"/>
      <c r="AE97" s="151"/>
      <c r="AF97" s="151"/>
      <c r="AG97" s="151"/>
      <c r="AH97" s="151"/>
      <c r="AI97" s="151"/>
      <c r="AJ97" s="151"/>
      <c r="AK97" s="151"/>
      <c r="AL97" s="151"/>
      <c r="AM97" s="151"/>
      <c r="AN97" s="151"/>
      <c r="AO97" s="151"/>
      <c r="AP97" s="151"/>
      <c r="AQ97" s="151"/>
    </row>
    <row r="98" spans="28:43" x14ac:dyDescent="0.25">
      <c r="AB98" s="151"/>
      <c r="AC98" s="151"/>
      <c r="AD98" s="151"/>
      <c r="AE98" s="151"/>
      <c r="AF98" s="151"/>
      <c r="AG98" s="151"/>
      <c r="AH98" s="151"/>
      <c r="AI98" s="151"/>
      <c r="AJ98" s="151"/>
      <c r="AK98" s="151"/>
      <c r="AL98" s="151"/>
      <c r="AM98" s="151"/>
      <c r="AN98" s="151"/>
      <c r="AO98" s="151"/>
      <c r="AP98" s="151"/>
      <c r="AQ98" s="151"/>
    </row>
    <row r="99" spans="28:43" x14ac:dyDescent="0.25">
      <c r="AB99" s="151"/>
      <c r="AC99" s="151"/>
      <c r="AD99" s="151"/>
      <c r="AE99" s="151"/>
      <c r="AF99" s="151"/>
      <c r="AG99" s="151"/>
      <c r="AH99" s="151"/>
      <c r="AI99" s="151"/>
      <c r="AJ99" s="151"/>
      <c r="AK99" s="151"/>
      <c r="AL99" s="151"/>
      <c r="AM99" s="151"/>
      <c r="AN99" s="151"/>
      <c r="AO99" s="151"/>
      <c r="AP99" s="151"/>
      <c r="AQ99" s="151"/>
    </row>
    <row r="100" spans="28:43" x14ac:dyDescent="0.25">
      <c r="AB100" s="151"/>
      <c r="AC100" s="151"/>
      <c r="AD100" s="151"/>
      <c r="AE100" s="151"/>
      <c r="AF100" s="151"/>
      <c r="AG100" s="151"/>
      <c r="AH100" s="151"/>
      <c r="AI100" s="151"/>
      <c r="AJ100" s="151"/>
      <c r="AK100" s="151"/>
      <c r="AL100" s="151"/>
      <c r="AM100" s="151"/>
      <c r="AN100" s="151"/>
      <c r="AO100" s="151"/>
      <c r="AP100" s="151"/>
      <c r="AQ100" s="151"/>
    </row>
    <row r="101" spans="28:43" x14ac:dyDescent="0.25">
      <c r="AB101" s="151"/>
      <c r="AC101" s="151"/>
      <c r="AD101" s="151"/>
      <c r="AE101" s="151"/>
      <c r="AF101" s="151">
        <v>398092.08</v>
      </c>
      <c r="AG101" s="151"/>
      <c r="AH101" s="151"/>
      <c r="AI101" s="151"/>
      <c r="AJ101" s="151"/>
      <c r="AK101" s="151"/>
      <c r="AL101" s="151"/>
      <c r="AM101" s="151"/>
      <c r="AN101" s="151"/>
      <c r="AO101" s="151"/>
      <c r="AP101" s="151"/>
      <c r="AQ101" s="151"/>
    </row>
    <row r="102" spans="28:43" x14ac:dyDescent="0.25">
      <c r="AB102" s="151"/>
      <c r="AC102" s="151"/>
      <c r="AD102" s="151"/>
      <c r="AE102" s="151"/>
      <c r="AF102" s="151">
        <v>88508</v>
      </c>
      <c r="AG102" s="151"/>
      <c r="AH102" s="151"/>
      <c r="AI102" s="151"/>
      <c r="AJ102" s="151"/>
      <c r="AK102" s="151"/>
      <c r="AL102" s="151"/>
      <c r="AM102" s="151"/>
      <c r="AN102" s="151"/>
      <c r="AO102" s="151"/>
      <c r="AP102" s="151"/>
      <c r="AQ102" s="151"/>
    </row>
    <row r="103" spans="28:43" x14ac:dyDescent="0.25">
      <c r="AB103" s="151"/>
      <c r="AC103" s="151"/>
      <c r="AD103" s="151"/>
      <c r="AE103" s="151"/>
      <c r="AF103" s="151">
        <v>8117478.5700000003</v>
      </c>
      <c r="AG103" s="151"/>
      <c r="AH103" s="151"/>
      <c r="AI103" s="151"/>
      <c r="AJ103" s="151"/>
      <c r="AK103" s="151"/>
      <c r="AL103" s="151"/>
      <c r="AM103" s="151"/>
      <c r="AN103" s="151"/>
      <c r="AO103" s="151"/>
      <c r="AP103" s="151"/>
      <c r="AQ103" s="151"/>
    </row>
    <row r="104" spans="28:43" x14ac:dyDescent="0.25">
      <c r="AB104" s="151"/>
      <c r="AC104" s="151"/>
      <c r="AD104" s="151"/>
      <c r="AE104" s="151"/>
      <c r="AF104" s="151">
        <v>8843015.4199999999</v>
      </c>
      <c r="AG104" s="151"/>
      <c r="AH104" s="151"/>
      <c r="AI104" s="151"/>
      <c r="AJ104" s="151"/>
      <c r="AK104" s="151"/>
      <c r="AL104" s="151"/>
      <c r="AM104" s="151"/>
      <c r="AN104" s="151"/>
      <c r="AO104" s="151"/>
      <c r="AP104" s="151"/>
      <c r="AQ104" s="151"/>
    </row>
    <row r="105" spans="28:43" x14ac:dyDescent="0.25">
      <c r="AB105" s="151"/>
      <c r="AC105" s="151"/>
      <c r="AD105" s="151"/>
      <c r="AE105" s="151"/>
      <c r="AF105" s="151">
        <v>2523539.16</v>
      </c>
      <c r="AG105" s="151"/>
      <c r="AH105" s="151"/>
      <c r="AI105" s="151"/>
      <c r="AJ105" s="151"/>
      <c r="AK105" s="151"/>
      <c r="AL105" s="151"/>
      <c r="AM105" s="151"/>
      <c r="AN105" s="151"/>
      <c r="AO105" s="151"/>
      <c r="AP105" s="151"/>
      <c r="AQ105" s="151"/>
    </row>
    <row r="106" spans="28:43" x14ac:dyDescent="0.25">
      <c r="AB106" s="151"/>
      <c r="AC106" s="151"/>
      <c r="AD106" s="151"/>
      <c r="AE106" s="151"/>
      <c r="AF106" s="151">
        <v>1150000</v>
      </c>
      <c r="AG106" s="151"/>
      <c r="AH106" s="151"/>
      <c r="AI106" s="151"/>
      <c r="AJ106" s="151"/>
      <c r="AK106" s="151"/>
      <c r="AL106" s="151"/>
      <c r="AM106" s="151"/>
      <c r="AN106" s="151"/>
      <c r="AO106" s="151"/>
      <c r="AP106" s="151"/>
      <c r="AQ106" s="151"/>
    </row>
    <row r="107" spans="28:43" x14ac:dyDescent="0.25">
      <c r="AB107" s="151"/>
      <c r="AC107" s="151"/>
      <c r="AD107" s="151"/>
      <c r="AE107" s="151"/>
      <c r="AF107" s="160">
        <f>SUM(AF101:AF106)</f>
        <v>21120633.23</v>
      </c>
      <c r="AG107" s="151"/>
      <c r="AH107" s="151"/>
      <c r="AI107" s="151"/>
      <c r="AJ107" s="151"/>
      <c r="AK107" s="151"/>
      <c r="AL107" s="151"/>
      <c r="AM107" s="151"/>
      <c r="AN107" s="151"/>
      <c r="AO107" s="151"/>
      <c r="AP107" s="151"/>
      <c r="AQ107" s="151"/>
    </row>
    <row r="108" spans="28:43" x14ac:dyDescent="0.25">
      <c r="AB108" s="151"/>
      <c r="AC108" s="151"/>
      <c r="AD108" s="151"/>
      <c r="AE108" s="151"/>
      <c r="AF108" s="151"/>
      <c r="AG108" s="151"/>
      <c r="AH108" s="151"/>
      <c r="AI108" s="151"/>
      <c r="AJ108" s="151"/>
      <c r="AK108" s="151"/>
      <c r="AL108" s="151"/>
      <c r="AM108" s="151"/>
      <c r="AN108" s="151"/>
      <c r="AO108" s="151"/>
      <c r="AP108" s="151"/>
      <c r="AQ108" s="151"/>
    </row>
    <row r="109" spans="28:43" x14ac:dyDescent="0.25">
      <c r="AB109" s="151"/>
      <c r="AC109" s="151"/>
      <c r="AD109" s="151"/>
      <c r="AE109" s="151"/>
      <c r="AF109" s="151"/>
      <c r="AG109" s="151"/>
      <c r="AH109" s="151"/>
      <c r="AI109" s="151"/>
      <c r="AJ109" s="151"/>
      <c r="AK109" s="151"/>
      <c r="AL109" s="151"/>
      <c r="AM109" s="151"/>
      <c r="AN109" s="151"/>
      <c r="AO109" s="151"/>
      <c r="AP109" s="151"/>
      <c r="AQ109" s="151"/>
    </row>
    <row r="110" spans="28:43" x14ac:dyDescent="0.25">
      <c r="AB110" s="151"/>
      <c r="AC110" s="151"/>
      <c r="AD110" s="151"/>
      <c r="AE110" s="151"/>
      <c r="AF110" s="151"/>
      <c r="AG110" s="151"/>
      <c r="AH110" s="151"/>
      <c r="AI110" s="151"/>
      <c r="AJ110" s="151"/>
      <c r="AK110" s="151"/>
      <c r="AL110" s="151"/>
      <c r="AM110" s="151"/>
      <c r="AN110" s="151"/>
      <c r="AO110" s="151"/>
      <c r="AP110" s="151"/>
      <c r="AQ110" s="151"/>
    </row>
    <row r="111" spans="28:43" x14ac:dyDescent="0.25">
      <c r="AB111" s="151"/>
      <c r="AC111" s="151"/>
      <c r="AD111" s="151"/>
      <c r="AE111" s="151"/>
      <c r="AF111" s="151"/>
      <c r="AG111" s="151"/>
      <c r="AH111" s="151"/>
      <c r="AI111" s="151"/>
      <c r="AJ111" s="151"/>
      <c r="AK111" s="151"/>
      <c r="AL111" s="151"/>
      <c r="AM111" s="151"/>
      <c r="AN111" s="151"/>
      <c r="AO111" s="151"/>
      <c r="AP111" s="151"/>
      <c r="AQ111" s="151"/>
    </row>
    <row r="112" spans="28:43" x14ac:dyDescent="0.25">
      <c r="AB112" s="151"/>
      <c r="AC112" s="151"/>
      <c r="AD112" s="151"/>
      <c r="AE112" s="151"/>
      <c r="AF112" s="151"/>
      <c r="AG112" s="151"/>
      <c r="AH112" s="151"/>
      <c r="AI112" s="151"/>
      <c r="AJ112" s="151"/>
      <c r="AK112" s="151"/>
      <c r="AL112" s="151"/>
      <c r="AM112" s="151"/>
      <c r="AN112" s="151"/>
      <c r="AO112" s="151"/>
      <c r="AP112" s="151"/>
      <c r="AQ112" s="151"/>
    </row>
    <row r="113" spans="28:43" x14ac:dyDescent="0.25">
      <c r="AB113" s="151"/>
      <c r="AC113" s="151"/>
      <c r="AD113" s="151"/>
      <c r="AE113" s="151"/>
      <c r="AF113" s="151"/>
      <c r="AG113" s="151"/>
      <c r="AH113" s="151"/>
      <c r="AI113" s="151"/>
      <c r="AJ113" s="151"/>
      <c r="AK113" s="151"/>
      <c r="AL113" s="151"/>
      <c r="AM113" s="151"/>
      <c r="AN113" s="151"/>
      <c r="AO113" s="151"/>
      <c r="AP113" s="151"/>
      <c r="AQ113" s="151"/>
    </row>
    <row r="114" spans="28:43" x14ac:dyDescent="0.25">
      <c r="AB114" s="151"/>
      <c r="AC114" s="151"/>
      <c r="AD114" s="151"/>
      <c r="AE114" s="151"/>
      <c r="AF114" s="151"/>
      <c r="AG114" s="151"/>
      <c r="AH114" s="151"/>
      <c r="AI114" s="151"/>
      <c r="AJ114" s="151"/>
      <c r="AK114" s="151"/>
      <c r="AL114" s="151"/>
      <c r="AM114" s="151"/>
      <c r="AN114" s="151"/>
      <c r="AO114" s="151"/>
      <c r="AP114" s="151"/>
      <c r="AQ114" s="151"/>
    </row>
    <row r="115" spans="28:43" x14ac:dyDescent="0.25">
      <c r="AB115" s="151"/>
      <c r="AC115" s="151"/>
      <c r="AD115" s="151"/>
      <c r="AE115" s="151"/>
      <c r="AF115" s="151"/>
      <c r="AG115" s="151"/>
      <c r="AH115" s="151"/>
      <c r="AI115" s="151"/>
      <c r="AJ115" s="151"/>
      <c r="AK115" s="151"/>
      <c r="AL115" s="151"/>
      <c r="AM115" s="151"/>
      <c r="AN115" s="151"/>
      <c r="AO115" s="151"/>
      <c r="AP115" s="151"/>
      <c r="AQ115" s="151"/>
    </row>
    <row r="116" spans="28:43" x14ac:dyDescent="0.25">
      <c r="AB116" s="151"/>
      <c r="AC116" s="151"/>
      <c r="AD116" s="151"/>
      <c r="AE116" s="151"/>
      <c r="AF116" s="151"/>
      <c r="AG116" s="151"/>
      <c r="AH116" s="151"/>
      <c r="AI116" s="151"/>
      <c r="AJ116" s="151"/>
      <c r="AK116" s="151"/>
      <c r="AL116" s="151"/>
      <c r="AM116" s="151"/>
      <c r="AN116" s="151"/>
      <c r="AO116" s="151"/>
      <c r="AP116" s="151"/>
      <c r="AQ116" s="151"/>
    </row>
    <row r="117" spans="28:43" x14ac:dyDescent="0.25">
      <c r="AB117" s="151"/>
      <c r="AC117" s="151"/>
      <c r="AD117" s="151"/>
      <c r="AE117" s="151"/>
      <c r="AF117" s="151"/>
      <c r="AG117" s="151"/>
      <c r="AH117" s="151"/>
      <c r="AI117" s="151"/>
      <c r="AJ117" s="151"/>
      <c r="AK117" s="151"/>
      <c r="AL117" s="151"/>
      <c r="AM117" s="151"/>
      <c r="AN117" s="151"/>
      <c r="AO117" s="151"/>
      <c r="AP117" s="151"/>
      <c r="AQ117" s="151"/>
    </row>
    <row r="118" spans="28:43" x14ac:dyDescent="0.25">
      <c r="AB118" s="151"/>
      <c r="AC118" s="151"/>
      <c r="AD118" s="151"/>
      <c r="AE118" s="151"/>
      <c r="AF118" s="151"/>
      <c r="AG118" s="151"/>
      <c r="AH118" s="151"/>
      <c r="AI118" s="151"/>
      <c r="AJ118" s="151"/>
      <c r="AK118" s="151"/>
      <c r="AL118" s="151"/>
      <c r="AM118" s="151"/>
      <c r="AN118" s="151"/>
      <c r="AO118" s="151"/>
      <c r="AP118" s="151"/>
      <c r="AQ118" s="151"/>
    </row>
    <row r="119" spans="28:43" x14ac:dyDescent="0.25">
      <c r="AB119" s="151"/>
      <c r="AC119" s="151"/>
      <c r="AD119" s="151"/>
      <c r="AE119" s="151"/>
      <c r="AF119" s="151"/>
      <c r="AG119" s="151"/>
      <c r="AH119" s="151"/>
      <c r="AI119" s="151"/>
      <c r="AJ119" s="151"/>
      <c r="AK119" s="151"/>
      <c r="AL119" s="151"/>
      <c r="AM119" s="151"/>
      <c r="AN119" s="151"/>
      <c r="AO119" s="151"/>
      <c r="AP119" s="151"/>
      <c r="AQ119" s="151"/>
    </row>
    <row r="120" spans="28:43" x14ac:dyDescent="0.25">
      <c r="AB120" s="151"/>
      <c r="AC120" s="151"/>
      <c r="AD120" s="151"/>
      <c r="AE120" s="151"/>
      <c r="AF120" s="151"/>
      <c r="AG120" s="151"/>
      <c r="AH120" s="151"/>
      <c r="AI120" s="151"/>
      <c r="AJ120" s="151"/>
      <c r="AK120" s="151"/>
      <c r="AL120" s="151"/>
      <c r="AM120" s="151"/>
      <c r="AN120" s="151"/>
      <c r="AO120" s="151"/>
      <c r="AP120" s="151"/>
      <c r="AQ120" s="151"/>
    </row>
    <row r="121" spans="28:43" x14ac:dyDescent="0.25">
      <c r="AB121" s="151"/>
      <c r="AC121" s="151"/>
      <c r="AD121" s="151"/>
      <c r="AE121" s="151"/>
      <c r="AF121" s="151"/>
      <c r="AG121" s="151"/>
      <c r="AH121" s="151"/>
      <c r="AI121" s="151"/>
      <c r="AJ121" s="151"/>
      <c r="AK121" s="151"/>
      <c r="AL121" s="151"/>
      <c r="AM121" s="151"/>
      <c r="AN121" s="151"/>
      <c r="AO121" s="151"/>
      <c r="AP121" s="151"/>
      <c r="AQ121" s="151"/>
    </row>
    <row r="122" spans="28:43" x14ac:dyDescent="0.25">
      <c r="AB122" s="151"/>
      <c r="AC122" s="151"/>
      <c r="AD122" s="151"/>
      <c r="AE122" s="151"/>
      <c r="AF122" s="151"/>
      <c r="AG122" s="151"/>
      <c r="AH122" s="151"/>
      <c r="AI122" s="151"/>
      <c r="AJ122" s="151"/>
      <c r="AK122" s="151"/>
      <c r="AL122" s="151"/>
      <c r="AM122" s="151"/>
      <c r="AN122" s="151"/>
      <c r="AO122" s="151"/>
      <c r="AP122" s="151"/>
      <c r="AQ122" s="151"/>
    </row>
    <row r="123" spans="28:43" x14ac:dyDescent="0.25">
      <c r="AB123" s="151"/>
      <c r="AC123" s="151"/>
      <c r="AD123" s="151"/>
      <c r="AE123" s="151"/>
      <c r="AF123" s="151"/>
      <c r="AG123" s="151"/>
      <c r="AH123" s="151"/>
      <c r="AI123" s="151"/>
      <c r="AJ123" s="151"/>
      <c r="AK123" s="151"/>
      <c r="AL123" s="151"/>
      <c r="AM123" s="151"/>
      <c r="AN123" s="151"/>
      <c r="AO123" s="151"/>
      <c r="AP123" s="151"/>
      <c r="AQ123" s="151"/>
    </row>
    <row r="124" spans="28:43" x14ac:dyDescent="0.25">
      <c r="AB124" s="151"/>
      <c r="AC124" s="151"/>
      <c r="AD124" s="151"/>
      <c r="AE124" s="151"/>
      <c r="AF124" s="151"/>
      <c r="AG124" s="151"/>
      <c r="AH124" s="151"/>
      <c r="AI124" s="151"/>
      <c r="AJ124" s="151"/>
      <c r="AK124" s="151"/>
      <c r="AL124" s="151"/>
      <c r="AM124" s="151"/>
      <c r="AN124" s="151"/>
      <c r="AO124" s="151"/>
      <c r="AP124" s="151"/>
      <c r="AQ124" s="151"/>
    </row>
    <row r="125" spans="28:43" x14ac:dyDescent="0.25">
      <c r="AB125" s="151"/>
      <c r="AC125" s="151"/>
      <c r="AD125" s="151"/>
      <c r="AE125" s="151"/>
      <c r="AF125" s="151"/>
      <c r="AG125" s="151"/>
      <c r="AH125" s="151"/>
      <c r="AI125" s="151"/>
      <c r="AJ125" s="151"/>
      <c r="AK125" s="151"/>
      <c r="AL125" s="151"/>
      <c r="AM125" s="151"/>
      <c r="AN125" s="151"/>
      <c r="AO125" s="151"/>
      <c r="AP125" s="151"/>
      <c r="AQ125" s="151"/>
    </row>
    <row r="126" spans="28:43" x14ac:dyDescent="0.25">
      <c r="AB126" s="151"/>
      <c r="AC126" s="151"/>
      <c r="AD126" s="151"/>
      <c r="AE126" s="151"/>
      <c r="AF126" s="151"/>
      <c r="AG126" s="151"/>
      <c r="AH126" s="151"/>
      <c r="AI126" s="151"/>
      <c r="AJ126" s="151"/>
      <c r="AK126" s="151"/>
      <c r="AL126" s="151"/>
      <c r="AM126" s="151"/>
      <c r="AN126" s="151"/>
      <c r="AO126" s="151"/>
      <c r="AP126" s="151"/>
      <c r="AQ126" s="151"/>
    </row>
    <row r="127" spans="28:43" x14ac:dyDescent="0.25">
      <c r="AB127" s="151"/>
      <c r="AC127" s="151"/>
      <c r="AD127" s="151"/>
      <c r="AE127" s="151"/>
      <c r="AF127" s="151"/>
      <c r="AG127" s="151"/>
      <c r="AH127" s="151"/>
      <c r="AI127" s="151"/>
      <c r="AJ127" s="151"/>
      <c r="AK127" s="151"/>
      <c r="AL127" s="151"/>
      <c r="AM127" s="151"/>
      <c r="AN127" s="151"/>
      <c r="AO127" s="151"/>
      <c r="AP127" s="151"/>
      <c r="AQ127" s="151"/>
    </row>
    <row r="128" spans="28:43" x14ac:dyDescent="0.25">
      <c r="AB128" s="151"/>
      <c r="AC128" s="151"/>
      <c r="AD128" s="151"/>
      <c r="AE128" s="151"/>
      <c r="AF128" s="151"/>
      <c r="AG128" s="151"/>
      <c r="AH128" s="151"/>
      <c r="AI128" s="151"/>
      <c r="AJ128" s="151"/>
      <c r="AK128" s="151"/>
      <c r="AL128" s="151"/>
      <c r="AM128" s="151"/>
      <c r="AN128" s="151"/>
      <c r="AO128" s="151"/>
      <c r="AP128" s="151"/>
      <c r="AQ128" s="151"/>
    </row>
    <row r="129" spans="28:43" x14ac:dyDescent="0.25">
      <c r="AB129" s="151"/>
      <c r="AC129" s="151"/>
      <c r="AD129" s="151"/>
      <c r="AE129" s="151"/>
      <c r="AF129" s="151"/>
      <c r="AG129" s="151"/>
      <c r="AH129" s="151"/>
      <c r="AI129" s="151"/>
      <c r="AJ129" s="151"/>
      <c r="AK129" s="151"/>
      <c r="AL129" s="151"/>
      <c r="AM129" s="151"/>
      <c r="AN129" s="151"/>
      <c r="AO129" s="151"/>
      <c r="AP129" s="151"/>
      <c r="AQ129" s="151"/>
    </row>
    <row r="130" spans="28:43" x14ac:dyDescent="0.25">
      <c r="AB130" s="151"/>
      <c r="AC130" s="151"/>
      <c r="AD130" s="151"/>
      <c r="AE130" s="151"/>
      <c r="AF130" s="151"/>
      <c r="AG130" s="151"/>
      <c r="AH130" s="151"/>
      <c r="AI130" s="151"/>
      <c r="AJ130" s="151"/>
      <c r="AK130" s="151"/>
      <c r="AL130" s="151"/>
      <c r="AM130" s="151"/>
      <c r="AN130" s="151"/>
      <c r="AO130" s="151"/>
      <c r="AP130" s="151"/>
      <c r="AQ130" s="151"/>
    </row>
    <row r="131" spans="28:43" x14ac:dyDescent="0.25">
      <c r="AB131" s="151"/>
      <c r="AC131" s="151"/>
      <c r="AD131" s="151"/>
      <c r="AE131" s="151"/>
      <c r="AF131" s="151"/>
      <c r="AG131" s="151"/>
      <c r="AH131" s="151"/>
      <c r="AI131" s="151"/>
      <c r="AJ131" s="151"/>
      <c r="AK131" s="151"/>
      <c r="AL131" s="151"/>
      <c r="AM131" s="151"/>
      <c r="AN131" s="151"/>
      <c r="AO131" s="151"/>
      <c r="AP131" s="151"/>
      <c r="AQ131" s="151"/>
    </row>
  </sheetData>
  <mergeCells count="245">
    <mergeCell ref="AD46:AE46"/>
    <mergeCell ref="AK57:AK58"/>
    <mergeCell ref="Q45:R48"/>
    <mergeCell ref="S45:U48"/>
    <mergeCell ref="AN27:AO27"/>
    <mergeCell ref="AN28:AO28"/>
    <mergeCell ref="AN29:AO29"/>
    <mergeCell ref="AN30:AO31"/>
    <mergeCell ref="AD35:AE36"/>
    <mergeCell ref="AF35:AF36"/>
    <mergeCell ref="AG35:AG36"/>
    <mergeCell ref="AH35:AH36"/>
    <mergeCell ref="AI35:AI36"/>
    <mergeCell ref="AL35:AL36"/>
    <mergeCell ref="AM35:AM36"/>
    <mergeCell ref="AN35:AO35"/>
    <mergeCell ref="AN36:AO36"/>
    <mergeCell ref="AD30:AE30"/>
    <mergeCell ref="AN40:AO40"/>
    <mergeCell ref="AN41:AO41"/>
    <mergeCell ref="V45:AA48"/>
    <mergeCell ref="AB45:AC48"/>
    <mergeCell ref="AN46:AO46"/>
    <mergeCell ref="AN47:AO47"/>
    <mergeCell ref="AF63:AF64"/>
    <mergeCell ref="E59:AC66"/>
    <mergeCell ref="AF65:AF66"/>
    <mergeCell ref="AL59:AL60"/>
    <mergeCell ref="AF59:AF60"/>
    <mergeCell ref="AF61:AF62"/>
    <mergeCell ref="AL61:AL62"/>
    <mergeCell ref="AD63:AE64"/>
    <mergeCell ref="AD59:AE60"/>
    <mergeCell ref="AH65:AH66"/>
    <mergeCell ref="AH63:AH64"/>
    <mergeCell ref="AD61:AE62"/>
    <mergeCell ref="AH59:AH60"/>
    <mergeCell ref="AH61:AH62"/>
    <mergeCell ref="AD65:AE66"/>
    <mergeCell ref="AJ59:AJ60"/>
    <mergeCell ref="AK59:AK60"/>
    <mergeCell ref="AJ61:AJ62"/>
    <mergeCell ref="AK61:AK62"/>
    <mergeCell ref="AG61:AG62"/>
    <mergeCell ref="AM51:AM52"/>
    <mergeCell ref="AL57:AL58"/>
    <mergeCell ref="AM57:AM58"/>
    <mergeCell ref="AJ51:AJ52"/>
    <mergeCell ref="AD49:AE49"/>
    <mergeCell ref="AF51:AF52"/>
    <mergeCell ref="AN51:AO51"/>
    <mergeCell ref="AN52:AO52"/>
    <mergeCell ref="AN57:AO57"/>
    <mergeCell ref="AL51:AL52"/>
    <mergeCell ref="AD57:AE58"/>
    <mergeCell ref="AD51:AE52"/>
    <mergeCell ref="AN49:AO50"/>
    <mergeCell ref="AL53:AL56"/>
    <mergeCell ref="AM53:AM56"/>
    <mergeCell ref="AH51:AH52"/>
    <mergeCell ref="AN53:AO56"/>
    <mergeCell ref="AD53:AE56"/>
    <mergeCell ref="AF53:AF56"/>
    <mergeCell ref="AG53:AG56"/>
    <mergeCell ref="AH53:AH56"/>
    <mergeCell ref="AJ53:AJ56"/>
    <mergeCell ref="AK53:AK56"/>
    <mergeCell ref="AF57:AF58"/>
    <mergeCell ref="C67:C69"/>
    <mergeCell ref="D67:D69"/>
    <mergeCell ref="E67:AC69"/>
    <mergeCell ref="E51:AC58"/>
    <mergeCell ref="C51:C58"/>
    <mergeCell ref="AD67:AE67"/>
    <mergeCell ref="AD32:AE32"/>
    <mergeCell ref="AD33:AE33"/>
    <mergeCell ref="E35:L39"/>
    <mergeCell ref="AD47:AE47"/>
    <mergeCell ref="E40:AC44"/>
    <mergeCell ref="E45:G48"/>
    <mergeCell ref="H45:J48"/>
    <mergeCell ref="E27:P34"/>
    <mergeCell ref="Q27:AC34"/>
    <mergeCell ref="C45:C48"/>
    <mergeCell ref="D45:D48"/>
    <mergeCell ref="C49:C50"/>
    <mergeCell ref="D49:D50"/>
    <mergeCell ref="E49:K50"/>
    <mergeCell ref="L49:P50"/>
    <mergeCell ref="D51:D58"/>
    <mergeCell ref="C59:C66"/>
    <mergeCell ref="D59:D66"/>
    <mergeCell ref="AT4:AU14"/>
    <mergeCell ref="AD17:AD18"/>
    <mergeCell ref="AD19:AD20"/>
    <mergeCell ref="AC16:AD16"/>
    <mergeCell ref="E24:AC25"/>
    <mergeCell ref="E26:AC26"/>
    <mergeCell ref="AD24:AO24"/>
    <mergeCell ref="AD27:AE27"/>
    <mergeCell ref="I16:J16"/>
    <mergeCell ref="K16:L16"/>
    <mergeCell ref="M16:N16"/>
    <mergeCell ref="E19:F20"/>
    <mergeCell ref="S16:T16"/>
    <mergeCell ref="AA16:AB16"/>
    <mergeCell ref="AB19:AB20"/>
    <mergeCell ref="AB17:AB18"/>
    <mergeCell ref="AC21:AD22"/>
    <mergeCell ref="S21:T22"/>
    <mergeCell ref="B8:AO8"/>
    <mergeCell ref="D10:T10"/>
    <mergeCell ref="D11:T11"/>
    <mergeCell ref="D12:T12"/>
    <mergeCell ref="B23:AO23"/>
    <mergeCell ref="AN25:AO25"/>
    <mergeCell ref="AH82:AH83"/>
    <mergeCell ref="AH84:AH85"/>
    <mergeCell ref="AN67:AO67"/>
    <mergeCell ref="AN68:AO68"/>
    <mergeCell ref="AN69:AO69"/>
    <mergeCell ref="AL63:AL64"/>
    <mergeCell ref="AM63:AM64"/>
    <mergeCell ref="AL65:AL66"/>
    <mergeCell ref="AM65:AM66"/>
    <mergeCell ref="AN65:AO66"/>
    <mergeCell ref="AN63:AO64"/>
    <mergeCell ref="AJ63:AJ64"/>
    <mergeCell ref="AK63:AK64"/>
    <mergeCell ref="AJ65:AJ66"/>
    <mergeCell ref="AK65:AK66"/>
    <mergeCell ref="AM59:AM60"/>
    <mergeCell ref="AJ57:AJ58"/>
    <mergeCell ref="AN48:AO48"/>
    <mergeCell ref="AM61:AM62"/>
    <mergeCell ref="C71:M71"/>
    <mergeCell ref="AA4:AO4"/>
    <mergeCell ref="AA5:AO5"/>
    <mergeCell ref="AB6:AO6"/>
    <mergeCell ref="AB7:AO7"/>
    <mergeCell ref="AB9:AO9"/>
    <mergeCell ref="AB10:AO10"/>
    <mergeCell ref="AB11:AO11"/>
    <mergeCell ref="AB12:AO12"/>
    <mergeCell ref="AB13:AO13"/>
    <mergeCell ref="AG63:AG64"/>
    <mergeCell ref="AG65:AG66"/>
    <mergeCell ref="AG59:AG60"/>
    <mergeCell ref="AG57:AG58"/>
    <mergeCell ref="AG51:AG52"/>
    <mergeCell ref="AB14:AO14"/>
    <mergeCell ref="AD69:AM69"/>
    <mergeCell ref="AD68:AE68"/>
    <mergeCell ref="AN45:AO45"/>
    <mergeCell ref="C5:T5"/>
    <mergeCell ref="B2:AP2"/>
    <mergeCell ref="AD40:AE40"/>
    <mergeCell ref="AD29:AE29"/>
    <mergeCell ref="C27:C34"/>
    <mergeCell ref="D27:D34"/>
    <mergeCell ref="C35:C39"/>
    <mergeCell ref="D35:D39"/>
    <mergeCell ref="C40:C44"/>
    <mergeCell ref="D40:D44"/>
    <mergeCell ref="Q21:R22"/>
    <mergeCell ref="Q16:R16"/>
    <mergeCell ref="AD31:AE31"/>
    <mergeCell ref="E17:F18"/>
    <mergeCell ref="Z17:Z18"/>
    <mergeCell ref="Y16:Z16"/>
    <mergeCell ref="G20:H20"/>
    <mergeCell ref="G17:H17"/>
    <mergeCell ref="O16:P16"/>
    <mergeCell ref="Z19:Z20"/>
    <mergeCell ref="Y21:Z22"/>
    <mergeCell ref="AD28:AE28"/>
    <mergeCell ref="AA21:AB22"/>
    <mergeCell ref="H21:H22"/>
    <mergeCell ref="U16:V16"/>
    <mergeCell ref="AE16:AO16"/>
    <mergeCell ref="AE17:AO18"/>
    <mergeCell ref="AE19:AO20"/>
    <mergeCell ref="AE21:AO22"/>
    <mergeCell ref="G18:H18"/>
    <mergeCell ref="AD26:AE26"/>
    <mergeCell ref="AD34:AE34"/>
    <mergeCell ref="AD48:AE48"/>
    <mergeCell ref="D6:T6"/>
    <mergeCell ref="D7:T7"/>
    <mergeCell ref="D9:T9"/>
    <mergeCell ref="X17:X18"/>
    <mergeCell ref="V17:V18"/>
    <mergeCell ref="V19:V20"/>
    <mergeCell ref="U21:V22"/>
    <mergeCell ref="C16:H16"/>
    <mergeCell ref="E21:F22"/>
    <mergeCell ref="P19:P20"/>
    <mergeCell ref="G19:H19"/>
    <mergeCell ref="I21:J22"/>
    <mergeCell ref="T19:T20"/>
    <mergeCell ref="R19:R20"/>
    <mergeCell ref="N19:N20"/>
    <mergeCell ref="L19:L20"/>
    <mergeCell ref="K45:M48"/>
    <mergeCell ref="N45:P48"/>
    <mergeCell ref="Q49:X50"/>
    <mergeCell ref="Y49:AC50"/>
    <mergeCell ref="W21:X22"/>
    <mergeCell ref="W16:X16"/>
    <mergeCell ref="U4:V7"/>
    <mergeCell ref="C4:T4"/>
    <mergeCell ref="D13:T14"/>
    <mergeCell ref="AA9:AA14"/>
    <mergeCell ref="G21:G22"/>
    <mergeCell ref="M21:N22"/>
    <mergeCell ref="O21:P22"/>
    <mergeCell ref="K21:L22"/>
    <mergeCell ref="N17:N18"/>
    <mergeCell ref="T17:T18"/>
    <mergeCell ref="P17:P18"/>
    <mergeCell ref="R17:R18"/>
    <mergeCell ref="AD45:AE45"/>
    <mergeCell ref="AD37:AE37"/>
    <mergeCell ref="AD38:AE38"/>
    <mergeCell ref="AD39:AE39"/>
    <mergeCell ref="AN59:AO60"/>
    <mergeCell ref="AN61:AO62"/>
    <mergeCell ref="AD25:AM25"/>
    <mergeCell ref="AN26:AO26"/>
    <mergeCell ref="C9:C14"/>
    <mergeCell ref="J17:J18"/>
    <mergeCell ref="J19:J20"/>
    <mergeCell ref="L17:L18"/>
    <mergeCell ref="AK51:AK52"/>
    <mergeCell ref="AD50:AE50"/>
    <mergeCell ref="X19:X20"/>
    <mergeCell ref="C24:D26"/>
    <mergeCell ref="C17:D22"/>
    <mergeCell ref="AD42:AE42"/>
    <mergeCell ref="AD43:AE43"/>
    <mergeCell ref="AD44:AE44"/>
    <mergeCell ref="AD41:AE41"/>
    <mergeCell ref="M35:U39"/>
    <mergeCell ref="V35:AC39"/>
    <mergeCell ref="AI51:AI52"/>
  </mergeCells>
  <printOptions horizontalCentered="1" verticalCentered="1"/>
  <pageMargins left="0" right="0" top="0" bottom="0" header="0" footer="0"/>
  <pageSetup paperSize="144" scale="10" orientation="landscape" horizontalDpi="4294967294" verticalDpi="4294967294" r:id="rId1"/>
  <ignoredErrors>
    <ignoredError sqref="AU4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x14ac:dyDescent="0.25"/>
  <cols>
    <col min="1" max="1" width="21" style="39" customWidth="1"/>
    <col min="2" max="2" width="7.28515625" style="40" customWidth="1"/>
    <col min="3" max="3" width="13.7109375" style="41" bestFit="1" customWidth="1"/>
    <col min="4" max="4" width="13.42578125" style="41" customWidth="1"/>
    <col min="5" max="5" width="14.28515625" style="41" customWidth="1"/>
    <col min="6" max="6" width="14.140625" style="41" customWidth="1"/>
    <col min="7" max="7" width="13.7109375" style="41" customWidth="1"/>
    <col min="8" max="8" width="13.42578125" style="41" customWidth="1"/>
    <col min="9" max="10" width="13.5703125" style="41" customWidth="1"/>
    <col min="11" max="11" width="13.7109375" style="41" bestFit="1" customWidth="1"/>
    <col min="12" max="12" width="14.7109375" style="41" customWidth="1"/>
    <col min="13" max="13" width="20.28515625" style="41" bestFit="1" customWidth="1"/>
    <col min="14" max="14" width="13.5703125" style="41" bestFit="1" customWidth="1"/>
    <col min="15" max="18" width="13.5703125" style="13" bestFit="1" customWidth="1"/>
    <col min="19" max="16384" width="11.42578125" style="13"/>
  </cols>
  <sheetData>
    <row r="2" spans="1:14" s="7" customFormat="1" ht="12" customHeight="1" x14ac:dyDescent="0.25">
      <c r="A2" s="5" t="s">
        <v>46</v>
      </c>
      <c r="B2" s="5" t="s">
        <v>95</v>
      </c>
      <c r="C2" s="5">
        <v>2012</v>
      </c>
      <c r="D2" s="5">
        <v>2013</v>
      </c>
      <c r="E2" s="5">
        <v>2014</v>
      </c>
      <c r="F2" s="5">
        <v>2015</v>
      </c>
      <c r="G2" s="6" t="str">
        <f>A11</f>
        <v>JULIO 2016</v>
      </c>
      <c r="H2" s="5" t="s">
        <v>96</v>
      </c>
      <c r="I2" s="5">
        <v>2017</v>
      </c>
      <c r="J2" s="5">
        <v>2018</v>
      </c>
    </row>
    <row r="3" spans="1:14" ht="5.0999999999999996" customHeight="1" x14ac:dyDescent="0.25">
      <c r="A3" s="8"/>
      <c r="B3" s="9"/>
      <c r="C3" s="10"/>
      <c r="D3" s="10"/>
      <c r="E3" s="10"/>
      <c r="F3" s="10"/>
      <c r="G3" s="11"/>
      <c r="H3" s="10"/>
      <c r="I3" s="10"/>
      <c r="J3" s="10"/>
      <c r="K3" s="12"/>
      <c r="L3" s="13"/>
      <c r="M3" s="13"/>
      <c r="N3" s="13"/>
    </row>
    <row r="4" spans="1:14" ht="11.25" x14ac:dyDescent="0.25">
      <c r="A4" s="14" t="s">
        <v>97</v>
      </c>
      <c r="B4" s="15" t="s">
        <v>98</v>
      </c>
      <c r="C4" s="16">
        <v>44201240.009999998</v>
      </c>
      <c r="D4" s="16">
        <v>42365243.170000002</v>
      </c>
      <c r="E4" s="17">
        <v>41450983.469999999</v>
      </c>
      <c r="F4" s="16">
        <v>40391146.800804429</v>
      </c>
      <c r="G4" s="4">
        <f>SUM(G5:G11)</f>
        <v>17160496.879999999</v>
      </c>
      <c r="H4" s="16">
        <v>41105577.119999997</v>
      </c>
      <c r="I4" s="16">
        <v>41602592.325000003</v>
      </c>
      <c r="J4" s="16">
        <v>42112331.25</v>
      </c>
      <c r="K4" s="18"/>
      <c r="L4" s="13"/>
      <c r="M4" s="13"/>
      <c r="N4" s="13"/>
    </row>
    <row r="5" spans="1:14" ht="9.75" customHeight="1" x14ac:dyDescent="0.25">
      <c r="A5" s="19" t="s">
        <v>99</v>
      </c>
      <c r="B5" s="15"/>
      <c r="C5" s="16"/>
      <c r="D5" s="16"/>
      <c r="E5" s="17"/>
      <c r="F5" s="16"/>
      <c r="G5" s="20">
        <v>3654569.28</v>
      </c>
      <c r="H5" s="16"/>
      <c r="I5" s="16"/>
      <c r="J5" s="16"/>
      <c r="K5" s="18"/>
      <c r="L5" s="18"/>
      <c r="M5" s="18"/>
      <c r="N5" s="18"/>
    </row>
    <row r="6" spans="1:14" ht="9.75" customHeight="1" x14ac:dyDescent="0.25">
      <c r="A6" s="19" t="s">
        <v>100</v>
      </c>
      <c r="B6" s="15"/>
      <c r="C6" s="16"/>
      <c r="D6" s="16"/>
      <c r="E6" s="17"/>
      <c r="F6" s="16"/>
      <c r="G6" s="20">
        <v>3354042.44</v>
      </c>
      <c r="H6" s="16"/>
      <c r="I6" s="16"/>
      <c r="J6" s="16"/>
      <c r="K6" s="18"/>
      <c r="L6" s="18"/>
      <c r="M6" s="18"/>
      <c r="N6" s="18"/>
    </row>
    <row r="7" spans="1:14" ht="9.75" customHeight="1" x14ac:dyDescent="0.25">
      <c r="A7" s="21" t="s">
        <v>101</v>
      </c>
      <c r="B7" s="15"/>
      <c r="C7" s="16"/>
      <c r="D7" s="16"/>
      <c r="E7" s="17"/>
      <c r="F7" s="16"/>
      <c r="G7" s="20">
        <v>3304787.66</v>
      </c>
      <c r="H7" s="16"/>
      <c r="I7" s="16"/>
      <c r="J7" s="16"/>
      <c r="K7" s="18"/>
      <c r="L7" s="18"/>
      <c r="M7" s="18"/>
      <c r="N7" s="18"/>
    </row>
    <row r="8" spans="1:14" ht="9.75" customHeight="1" x14ac:dyDescent="0.25">
      <c r="A8" s="19" t="s">
        <v>102</v>
      </c>
      <c r="B8" s="15"/>
      <c r="C8" s="16"/>
      <c r="D8" s="16"/>
      <c r="E8" s="17"/>
      <c r="F8" s="16"/>
      <c r="G8" s="20">
        <v>3478737.6</v>
      </c>
      <c r="H8" s="16"/>
      <c r="I8" s="16"/>
      <c r="J8" s="16"/>
      <c r="K8" s="18"/>
      <c r="L8" s="18"/>
      <c r="M8" s="18"/>
      <c r="N8" s="18"/>
    </row>
    <row r="9" spans="1:14" ht="9.75" customHeight="1" x14ac:dyDescent="0.25">
      <c r="A9" s="19" t="s">
        <v>103</v>
      </c>
      <c r="B9" s="15"/>
      <c r="C9" s="16"/>
      <c r="D9" s="16"/>
      <c r="E9" s="17"/>
      <c r="F9" s="16"/>
      <c r="G9" s="20">
        <v>3368359.9</v>
      </c>
      <c r="H9" s="16"/>
      <c r="I9" s="16"/>
      <c r="J9" s="16"/>
      <c r="K9" s="18"/>
      <c r="L9" s="18"/>
      <c r="M9" s="18"/>
      <c r="N9" s="18"/>
    </row>
    <row r="10" spans="1:14" ht="9.75" customHeight="1" x14ac:dyDescent="0.25">
      <c r="A10" s="19" t="s">
        <v>87</v>
      </c>
      <c r="B10" s="15"/>
      <c r="C10" s="16"/>
      <c r="D10" s="16"/>
      <c r="E10" s="17"/>
      <c r="F10" s="16"/>
      <c r="G10" s="20"/>
      <c r="H10" s="16"/>
      <c r="I10" s="16"/>
      <c r="J10" s="16"/>
      <c r="K10" s="18"/>
      <c r="L10" s="18"/>
      <c r="M10" s="18"/>
      <c r="N10" s="18"/>
    </row>
    <row r="11" spans="1:14" ht="9.75" customHeight="1" x14ac:dyDescent="0.25">
      <c r="A11" s="19" t="s">
        <v>88</v>
      </c>
      <c r="B11" s="15"/>
      <c r="C11" s="16"/>
      <c r="D11" s="16"/>
      <c r="E11" s="17"/>
      <c r="F11" s="16"/>
      <c r="G11" s="20"/>
      <c r="H11" s="16"/>
      <c r="I11" s="16"/>
      <c r="J11" s="16"/>
      <c r="K11" s="18"/>
      <c r="L11" s="18"/>
      <c r="M11" s="18"/>
      <c r="N11" s="18"/>
    </row>
    <row r="12" spans="1:14" ht="5.25" customHeight="1" x14ac:dyDescent="0.25">
      <c r="A12" s="14"/>
      <c r="B12" s="15"/>
      <c r="C12" s="16"/>
      <c r="D12" s="16"/>
      <c r="E12" s="17"/>
      <c r="F12" s="16"/>
      <c r="G12" s="20"/>
      <c r="H12" s="16"/>
      <c r="I12" s="16"/>
      <c r="J12" s="16"/>
      <c r="K12" s="18"/>
      <c r="L12" s="18"/>
      <c r="M12" s="18"/>
      <c r="N12" s="18"/>
    </row>
    <row r="13" spans="1:14" ht="10.5" customHeight="1" x14ac:dyDescent="0.25">
      <c r="A13" s="14" t="s">
        <v>104</v>
      </c>
      <c r="B13" s="15" t="s">
        <v>98</v>
      </c>
      <c r="C13" s="22">
        <v>18219692.649999999</v>
      </c>
      <c r="D13" s="22">
        <v>18936511.98</v>
      </c>
      <c r="E13" s="23">
        <v>17950780.979999997</v>
      </c>
      <c r="F13" s="22">
        <v>18585233.027751699</v>
      </c>
      <c r="G13" s="20">
        <f>SUM(G14:G20)</f>
        <v>8165031.9518433344</v>
      </c>
      <c r="H13" s="22">
        <v>19730677.017599996</v>
      </c>
      <c r="I13" s="22">
        <v>20801296.162500001</v>
      </c>
      <c r="J13" s="22">
        <v>21898412.25</v>
      </c>
      <c r="K13" s="13"/>
      <c r="L13" s="13"/>
      <c r="M13" s="13"/>
      <c r="N13" s="13"/>
    </row>
    <row r="14" spans="1:14" ht="10.5" customHeight="1" x14ac:dyDescent="0.25">
      <c r="A14" s="19" t="s">
        <v>99</v>
      </c>
      <c r="B14" s="15"/>
      <c r="C14" s="16"/>
      <c r="D14" s="16"/>
      <c r="E14" s="17"/>
      <c r="F14" s="16"/>
      <c r="G14" s="24">
        <v>1581845.7636779975</v>
      </c>
      <c r="H14" s="16"/>
      <c r="I14" s="16"/>
      <c r="J14" s="16"/>
      <c r="K14" s="18"/>
      <c r="L14" s="18"/>
      <c r="M14" s="18"/>
      <c r="N14" s="18"/>
    </row>
    <row r="15" spans="1:14" ht="10.5" customHeight="1" x14ac:dyDescent="0.25">
      <c r="A15" s="19" t="s">
        <v>100</v>
      </c>
      <c r="B15" s="15"/>
      <c r="C15" s="16"/>
      <c r="D15" s="16"/>
      <c r="E15" s="17"/>
      <c r="F15" s="16"/>
      <c r="G15" s="24">
        <v>1697094.1387182148</v>
      </c>
      <c r="H15" s="16"/>
      <c r="I15" s="16"/>
      <c r="J15" s="16"/>
      <c r="K15" s="18"/>
      <c r="L15" s="18"/>
      <c r="M15" s="18"/>
      <c r="N15" s="18"/>
    </row>
    <row r="16" spans="1:14" ht="10.5" customHeight="1" x14ac:dyDescent="0.25">
      <c r="A16" s="21" t="s">
        <v>101</v>
      </c>
      <c r="B16" s="15"/>
      <c r="C16" s="16"/>
      <c r="D16" s="16"/>
      <c r="E16" s="17"/>
      <c r="F16" s="16"/>
      <c r="G16" s="24">
        <v>1566561.8769874778</v>
      </c>
      <c r="H16" s="16"/>
      <c r="I16" s="16"/>
      <c r="J16" s="16"/>
      <c r="K16" s="18"/>
      <c r="L16" s="18"/>
      <c r="M16" s="18"/>
      <c r="N16" s="18"/>
    </row>
    <row r="17" spans="1:14" ht="10.5" customHeight="1" x14ac:dyDescent="0.25">
      <c r="A17" s="19" t="s">
        <v>102</v>
      </c>
      <c r="B17" s="15"/>
      <c r="C17" s="16"/>
      <c r="D17" s="16"/>
      <c r="E17" s="17"/>
      <c r="F17" s="16"/>
      <c r="G17" s="24">
        <v>1596729.0113014253</v>
      </c>
      <c r="H17" s="16"/>
      <c r="I17" s="16"/>
      <c r="J17" s="16"/>
      <c r="K17" s="18"/>
      <c r="L17" s="18"/>
      <c r="M17" s="18"/>
      <c r="N17" s="18"/>
    </row>
    <row r="18" spans="1:14" ht="10.5" customHeight="1" x14ac:dyDescent="0.25">
      <c r="A18" s="19" t="s">
        <v>103</v>
      </c>
      <c r="B18" s="15"/>
      <c r="C18" s="16"/>
      <c r="D18" s="16"/>
      <c r="E18" s="17"/>
      <c r="F18" s="16"/>
      <c r="G18" s="24">
        <v>1722801.1611582187</v>
      </c>
      <c r="H18" s="16"/>
      <c r="I18" s="16"/>
      <c r="J18" s="16"/>
      <c r="K18" s="18"/>
      <c r="L18" s="18"/>
      <c r="M18" s="18"/>
      <c r="N18" s="18"/>
    </row>
    <row r="19" spans="1:14" ht="10.5" customHeight="1" x14ac:dyDescent="0.25">
      <c r="A19" s="19" t="s">
        <v>87</v>
      </c>
      <c r="B19" s="15"/>
      <c r="C19" s="16"/>
      <c r="D19" s="16"/>
      <c r="E19" s="17"/>
      <c r="F19" s="16"/>
      <c r="G19" s="24"/>
      <c r="H19" s="16"/>
      <c r="I19" s="16"/>
      <c r="J19" s="16"/>
      <c r="K19" s="18"/>
      <c r="L19" s="18"/>
      <c r="M19" s="18"/>
      <c r="N19" s="18"/>
    </row>
    <row r="20" spans="1:14" ht="10.5" customHeight="1" x14ac:dyDescent="0.25">
      <c r="A20" s="19" t="s">
        <v>88</v>
      </c>
      <c r="B20" s="15"/>
      <c r="C20" s="16"/>
      <c r="D20" s="16"/>
      <c r="E20" s="17"/>
      <c r="F20" s="16"/>
      <c r="G20" s="24"/>
      <c r="H20" s="16"/>
      <c r="I20" s="16"/>
      <c r="J20" s="16"/>
      <c r="K20" s="18"/>
      <c r="L20" s="18"/>
      <c r="M20" s="18"/>
      <c r="N20" s="18"/>
    </row>
    <row r="21" spans="1:14" ht="5.0999999999999996" customHeight="1" x14ac:dyDescent="0.25">
      <c r="A21" s="8"/>
      <c r="B21" s="9"/>
      <c r="C21" s="10"/>
      <c r="D21" s="10"/>
      <c r="E21" s="10"/>
      <c r="F21" s="10"/>
      <c r="G21" s="25"/>
      <c r="H21" s="10"/>
      <c r="I21" s="10"/>
      <c r="J21" s="10"/>
      <c r="K21" s="12"/>
      <c r="L21" s="12"/>
      <c r="M21" s="12"/>
      <c r="N21" s="12"/>
    </row>
    <row r="22" spans="1:14" s="30" customFormat="1" ht="11.25" x14ac:dyDescent="0.25">
      <c r="A22" s="26" t="s">
        <v>105</v>
      </c>
      <c r="B22" s="10" t="s">
        <v>106</v>
      </c>
      <c r="C22" s="27">
        <f>C13/C4</f>
        <v>0.41219867691218648</v>
      </c>
      <c r="D22" s="27">
        <f>D13/D4</f>
        <v>0.44698225628053206</v>
      </c>
      <c r="E22" s="27">
        <f>E13/E4</f>
        <v>0.43306043614120304</v>
      </c>
      <c r="F22" s="27">
        <f t="shared" ref="F22:J22" si="0">F13/F4</f>
        <v>0.46013135302663793</v>
      </c>
      <c r="G22" s="28">
        <f>G13/G4</f>
        <v>0.47580393557015321</v>
      </c>
      <c r="H22" s="27">
        <f t="shared" si="0"/>
        <v>0.47999999999999993</v>
      </c>
      <c r="I22" s="27">
        <f t="shared" si="0"/>
        <v>0.5</v>
      </c>
      <c r="J22" s="27">
        <f t="shared" si="0"/>
        <v>0.52</v>
      </c>
      <c r="K22" s="29"/>
      <c r="L22" s="29"/>
      <c r="M22" s="29"/>
      <c r="N22" s="29"/>
    </row>
    <row r="23" spans="1:14" ht="3" customHeight="1" x14ac:dyDescent="0.25">
      <c r="A23" s="8"/>
      <c r="B23" s="9"/>
      <c r="C23" s="10"/>
      <c r="D23" s="10"/>
      <c r="E23" s="10"/>
      <c r="F23" s="10"/>
      <c r="G23" s="25"/>
      <c r="H23" s="10"/>
      <c r="I23" s="10"/>
      <c r="J23" s="10"/>
      <c r="K23" s="12"/>
      <c r="L23" s="12"/>
      <c r="M23" s="12"/>
      <c r="N23" s="12"/>
    </row>
    <row r="24" spans="1:14" ht="11.25" customHeight="1" x14ac:dyDescent="0.25">
      <c r="A24" s="14" t="s">
        <v>107</v>
      </c>
      <c r="B24" s="15" t="s">
        <v>108</v>
      </c>
      <c r="C24" s="31">
        <v>170968891.79000002</v>
      </c>
      <c r="D24" s="31">
        <v>182370645.03</v>
      </c>
      <c r="E24" s="32">
        <v>191926255.41999999</v>
      </c>
      <c r="F24" s="31">
        <v>211411824.28</v>
      </c>
      <c r="G24" s="33">
        <f>SUM(G25:G31)</f>
        <v>99638483.429999992</v>
      </c>
      <c r="H24" s="31">
        <v>232553006.70800003</v>
      </c>
      <c r="I24" s="31">
        <v>255808307.37880006</v>
      </c>
      <c r="J24" s="31">
        <v>281389138.11668009</v>
      </c>
      <c r="K24" s="34"/>
      <c r="L24" s="13"/>
      <c r="M24" s="13"/>
      <c r="N24" s="13"/>
    </row>
    <row r="25" spans="1:14" ht="11.25" customHeight="1" x14ac:dyDescent="0.25">
      <c r="A25" s="19" t="s">
        <v>99</v>
      </c>
      <c r="B25" s="15"/>
      <c r="C25" s="16"/>
      <c r="D25" s="16"/>
      <c r="E25" s="17"/>
      <c r="F25" s="16"/>
      <c r="G25" s="35">
        <v>18849728.390000001</v>
      </c>
      <c r="H25" s="16"/>
      <c r="I25" s="16"/>
      <c r="J25" s="16"/>
      <c r="K25" s="18"/>
      <c r="L25" s="18"/>
      <c r="M25" s="18"/>
      <c r="N25" s="18"/>
    </row>
    <row r="26" spans="1:14" ht="11.25" customHeight="1" x14ac:dyDescent="0.25">
      <c r="A26" s="19" t="s">
        <v>100</v>
      </c>
      <c r="B26" s="15"/>
      <c r="C26" s="16"/>
      <c r="D26" s="16"/>
      <c r="E26" s="17"/>
      <c r="F26" s="16"/>
      <c r="G26" s="35">
        <v>21323610.82</v>
      </c>
      <c r="H26" s="16"/>
      <c r="I26" s="16"/>
      <c r="J26" s="16"/>
      <c r="K26" s="18"/>
      <c r="L26" s="18"/>
      <c r="M26" s="18"/>
      <c r="N26" s="18"/>
    </row>
    <row r="27" spans="1:14" ht="11.25" customHeight="1" x14ac:dyDescent="0.25">
      <c r="A27" s="21" t="s">
        <v>101</v>
      </c>
      <c r="B27" s="15"/>
      <c r="C27" s="16"/>
      <c r="D27" s="16"/>
      <c r="E27" s="17"/>
      <c r="F27" s="16"/>
      <c r="G27" s="35">
        <v>18774372.32</v>
      </c>
      <c r="H27" s="16"/>
      <c r="I27" s="16"/>
      <c r="J27" s="16"/>
      <c r="K27" s="18"/>
      <c r="L27" s="18"/>
      <c r="M27" s="18"/>
      <c r="N27" s="18"/>
    </row>
    <row r="28" spans="1:14" ht="11.25" customHeight="1" x14ac:dyDescent="0.25">
      <c r="A28" s="19" t="s">
        <v>102</v>
      </c>
      <c r="B28" s="15"/>
      <c r="C28" s="16"/>
      <c r="D28" s="16"/>
      <c r="E28" s="17"/>
      <c r="F28" s="16"/>
      <c r="G28" s="35">
        <v>19151377.82</v>
      </c>
      <c r="H28" s="16"/>
      <c r="I28" s="16"/>
      <c r="J28" s="16"/>
      <c r="K28" s="18"/>
      <c r="L28" s="18"/>
      <c r="M28" s="18"/>
      <c r="N28" s="18"/>
    </row>
    <row r="29" spans="1:14" ht="11.25" customHeight="1" x14ac:dyDescent="0.25">
      <c r="A29" s="19" t="s">
        <v>103</v>
      </c>
      <c r="B29" s="15"/>
      <c r="C29" s="16"/>
      <c r="D29" s="16"/>
      <c r="E29" s="17"/>
      <c r="F29" s="16"/>
      <c r="G29" s="35">
        <v>21539394.079999998</v>
      </c>
      <c r="H29" s="16"/>
      <c r="I29" s="16"/>
      <c r="J29" s="16"/>
      <c r="K29" s="18"/>
      <c r="L29" s="18"/>
      <c r="M29" s="18"/>
      <c r="N29" s="18"/>
    </row>
    <row r="30" spans="1:14" ht="11.25" customHeight="1" x14ac:dyDescent="0.25">
      <c r="A30" s="19" t="s">
        <v>87</v>
      </c>
      <c r="B30" s="15"/>
      <c r="C30" s="31"/>
      <c r="D30" s="31"/>
      <c r="E30" s="32"/>
      <c r="F30" s="31"/>
      <c r="G30" s="35"/>
      <c r="H30" s="31"/>
      <c r="I30" s="31"/>
      <c r="J30" s="31"/>
      <c r="K30" s="34"/>
      <c r="L30" s="34"/>
      <c r="M30" s="34"/>
      <c r="N30" s="34"/>
    </row>
    <row r="31" spans="1:14" ht="11.25" customHeight="1" x14ac:dyDescent="0.25">
      <c r="A31" s="19" t="s">
        <v>88</v>
      </c>
      <c r="B31" s="15"/>
      <c r="C31" s="31"/>
      <c r="D31" s="31"/>
      <c r="E31" s="32"/>
      <c r="F31" s="31"/>
      <c r="G31" s="35"/>
      <c r="H31" s="31"/>
      <c r="I31" s="31"/>
      <c r="J31" s="31"/>
      <c r="K31" s="34"/>
      <c r="L31" s="34"/>
      <c r="M31" s="34"/>
      <c r="N31" s="34"/>
    </row>
    <row r="32" spans="1:14" ht="11.25" customHeight="1" x14ac:dyDescent="0.25">
      <c r="A32" s="36" t="s">
        <v>109</v>
      </c>
      <c r="B32" s="15" t="s">
        <v>108</v>
      </c>
      <c r="C32" s="31">
        <v>105695856.59</v>
      </c>
      <c r="D32" s="31">
        <v>113556459.16</v>
      </c>
      <c r="E32" s="32">
        <v>126958729.99000001</v>
      </c>
      <c r="F32" s="31">
        <v>127272039.29000001</v>
      </c>
      <c r="G32" s="33">
        <f>SUM(G33:G39)</f>
        <v>66418643.431700006</v>
      </c>
      <c r="H32" s="31">
        <v>144650303.35316005</v>
      </c>
      <c r="I32" s="31">
        <v>164231499.83605206</v>
      </c>
      <c r="J32" s="31">
        <v>186282432.5819909</v>
      </c>
      <c r="K32" s="18"/>
      <c r="L32" s="13"/>
      <c r="M32" s="13"/>
      <c r="N32" s="13"/>
    </row>
    <row r="33" spans="1:14" ht="11.25" customHeight="1" x14ac:dyDescent="0.25">
      <c r="A33" s="19" t="s">
        <v>99</v>
      </c>
      <c r="B33" s="15"/>
      <c r="C33" s="16"/>
      <c r="D33" s="16"/>
      <c r="E33" s="17"/>
      <c r="F33" s="16"/>
      <c r="G33" s="35">
        <v>26801834.278699998</v>
      </c>
      <c r="H33" s="16"/>
      <c r="I33" s="16"/>
      <c r="J33" s="16"/>
      <c r="K33" s="18"/>
      <c r="L33" s="18"/>
      <c r="M33" s="18"/>
      <c r="N33" s="18"/>
    </row>
    <row r="34" spans="1:14" ht="11.25" customHeight="1" x14ac:dyDescent="0.25">
      <c r="A34" s="19" t="s">
        <v>100</v>
      </c>
      <c r="B34" s="15"/>
      <c r="C34" s="16"/>
      <c r="D34" s="16"/>
      <c r="E34" s="17"/>
      <c r="F34" s="16"/>
      <c r="G34" s="35">
        <v>15725386.234100003</v>
      </c>
      <c r="H34" s="16"/>
      <c r="I34" s="16"/>
      <c r="J34" s="16"/>
      <c r="K34" s="18"/>
      <c r="L34" s="18"/>
      <c r="M34" s="18"/>
      <c r="N34" s="18"/>
    </row>
    <row r="35" spans="1:14" ht="11.25" customHeight="1" x14ac:dyDescent="0.25">
      <c r="A35" s="21" t="s">
        <v>101</v>
      </c>
      <c r="B35" s="15"/>
      <c r="C35" s="16"/>
      <c r="D35" s="16"/>
      <c r="E35" s="17"/>
      <c r="F35" s="16"/>
      <c r="G35" s="35">
        <v>7398619.3352000006</v>
      </c>
      <c r="H35" s="16"/>
      <c r="I35" s="16"/>
      <c r="J35" s="16"/>
      <c r="K35" s="18"/>
      <c r="L35" s="18"/>
      <c r="M35" s="18"/>
      <c r="N35" s="18"/>
    </row>
    <row r="36" spans="1:14" ht="11.25" customHeight="1" x14ac:dyDescent="0.25">
      <c r="A36" s="19" t="s">
        <v>102</v>
      </c>
      <c r="B36" s="15"/>
      <c r="C36" s="16"/>
      <c r="D36" s="16"/>
      <c r="E36" s="17"/>
      <c r="F36" s="16"/>
      <c r="G36" s="35">
        <v>7651762.2583999988</v>
      </c>
      <c r="H36" s="16"/>
      <c r="I36" s="16"/>
      <c r="J36" s="16"/>
      <c r="K36" s="18"/>
      <c r="L36" s="18"/>
      <c r="M36" s="18"/>
      <c r="N36" s="18"/>
    </row>
    <row r="37" spans="1:14" ht="11.25" customHeight="1" x14ac:dyDescent="0.25">
      <c r="A37" s="19" t="s">
        <v>103</v>
      </c>
      <c r="B37" s="15"/>
      <c r="C37" s="16"/>
      <c r="D37" s="16"/>
      <c r="E37" s="17"/>
      <c r="F37" s="16"/>
      <c r="G37" s="35">
        <v>8841041.3253000006</v>
      </c>
      <c r="H37" s="16"/>
      <c r="I37" s="16"/>
      <c r="J37" s="16"/>
      <c r="K37" s="18"/>
      <c r="L37" s="18"/>
      <c r="M37" s="18"/>
      <c r="N37" s="18"/>
    </row>
    <row r="38" spans="1:14" ht="11.25" customHeight="1" x14ac:dyDescent="0.25">
      <c r="A38" s="19" t="s">
        <v>87</v>
      </c>
      <c r="B38" s="15"/>
      <c r="C38" s="16"/>
      <c r="D38" s="16"/>
      <c r="E38" s="17"/>
      <c r="F38" s="16"/>
      <c r="G38" s="35"/>
      <c r="H38" s="16"/>
      <c r="I38" s="16"/>
      <c r="J38" s="16"/>
      <c r="K38" s="18"/>
      <c r="L38" s="18"/>
      <c r="M38" s="18"/>
      <c r="N38" s="18"/>
    </row>
    <row r="39" spans="1:14" ht="11.25" customHeight="1" x14ac:dyDescent="0.25">
      <c r="A39" s="19" t="s">
        <v>88</v>
      </c>
      <c r="B39" s="15"/>
      <c r="C39" s="16"/>
      <c r="D39" s="16"/>
      <c r="E39" s="17"/>
      <c r="F39" s="16"/>
      <c r="G39" s="35"/>
      <c r="H39" s="16"/>
      <c r="I39" s="16"/>
      <c r="J39" s="16"/>
      <c r="K39" s="18"/>
      <c r="L39" s="18"/>
      <c r="M39" s="18"/>
      <c r="N39" s="18"/>
    </row>
    <row r="40" spans="1:14" ht="5.0999999999999996" customHeight="1" x14ac:dyDescent="0.25">
      <c r="A40" s="8"/>
      <c r="B40" s="9"/>
      <c r="C40" s="10"/>
      <c r="D40" s="10"/>
      <c r="E40" s="10"/>
      <c r="F40" s="10"/>
      <c r="G40" s="25"/>
      <c r="H40" s="10"/>
      <c r="I40" s="10"/>
      <c r="J40" s="10"/>
      <c r="K40" s="12"/>
      <c r="L40" s="12"/>
      <c r="M40" s="12"/>
      <c r="N40" s="12"/>
    </row>
    <row r="41" spans="1:14" s="30" customFormat="1" ht="11.25" customHeight="1" x14ac:dyDescent="0.25">
      <c r="A41" s="26" t="s">
        <v>110</v>
      </c>
      <c r="B41" s="10" t="s">
        <v>106</v>
      </c>
      <c r="C41" s="27">
        <f>C32/C24</f>
        <v>0.61821689012189152</v>
      </c>
      <c r="D41" s="27">
        <f>D32/D24</f>
        <v>0.62266851741035378</v>
      </c>
      <c r="E41" s="27">
        <f>E32/E24</f>
        <v>0.66149745751132949</v>
      </c>
      <c r="F41" s="27">
        <f t="shared" ref="F41:J41" si="1">F32/F24</f>
        <v>0.60201003289880894</v>
      </c>
      <c r="G41" s="28">
        <f>G32/G24</f>
        <v>0.66659629036166279</v>
      </c>
      <c r="H41" s="27">
        <f t="shared" si="1"/>
        <v>0.62201003289880896</v>
      </c>
      <c r="I41" s="27">
        <f t="shared" si="1"/>
        <v>0.64201003289880898</v>
      </c>
      <c r="J41" s="27">
        <f t="shared" si="1"/>
        <v>0.662010032898809</v>
      </c>
      <c r="K41" s="29"/>
      <c r="L41" s="29"/>
      <c r="M41" s="29"/>
      <c r="N41" s="29"/>
    </row>
    <row r="42" spans="1:14" ht="5.0999999999999996" customHeight="1" x14ac:dyDescent="0.25">
      <c r="A42" s="8"/>
      <c r="B42" s="9"/>
      <c r="C42" s="10"/>
      <c r="D42" s="10"/>
      <c r="E42" s="10"/>
      <c r="F42" s="10"/>
      <c r="G42" s="25"/>
      <c r="H42" s="10"/>
      <c r="I42" s="10"/>
      <c r="J42" s="10"/>
      <c r="K42" s="12"/>
      <c r="L42" s="12"/>
      <c r="M42" s="12"/>
      <c r="N42" s="12"/>
    </row>
    <row r="43" spans="1:14" s="30" customFormat="1" ht="11.25" customHeight="1" x14ac:dyDescent="0.25">
      <c r="A43" s="26" t="s">
        <v>111</v>
      </c>
      <c r="B43" s="10" t="s">
        <v>106</v>
      </c>
      <c r="C43" s="27">
        <f>C22*C41</f>
        <v>0.25482818415301023</v>
      </c>
      <c r="D43" s="27">
        <f>D22*D41</f>
        <v>0.27832177882693371</v>
      </c>
      <c r="E43" s="27">
        <f t="shared" ref="E43:J43" si="2">E22*E41</f>
        <v>0.28646837745615328</v>
      </c>
      <c r="F43" s="27">
        <f t="shared" si="2"/>
        <v>0.27700369097333977</v>
      </c>
      <c r="G43" s="37">
        <f>G22*G41</f>
        <v>0.31716913839054373</v>
      </c>
      <c r="H43" s="38">
        <f>H22*H41</f>
        <v>0.29856481579142824</v>
      </c>
      <c r="I43" s="27">
        <f t="shared" si="2"/>
        <v>0.32100501644940449</v>
      </c>
      <c r="J43" s="27">
        <f t="shared" si="2"/>
        <v>0.34424521710738071</v>
      </c>
      <c r="K43" s="29"/>
      <c r="L43" s="29"/>
      <c r="M43" s="29"/>
      <c r="N43" s="29"/>
    </row>
    <row r="44" spans="1:14" ht="15" customHeight="1" x14ac:dyDescent="0.25">
      <c r="G44" s="42"/>
    </row>
    <row r="45" spans="1:14" ht="15" customHeight="1" x14ac:dyDescent="0.25">
      <c r="G45" s="42"/>
    </row>
    <row r="46" spans="1:14" ht="15" customHeight="1" x14ac:dyDescent="0.25">
      <c r="G46" s="42"/>
    </row>
    <row r="47" spans="1:14" ht="15" customHeight="1" x14ac:dyDescent="0.25">
      <c r="G47" s="42"/>
    </row>
    <row r="48" spans="1:14" ht="15" customHeight="1" x14ac:dyDescent="0.25">
      <c r="G48" s="42"/>
    </row>
    <row r="49" spans="1:14" ht="15" customHeight="1" x14ac:dyDescent="0.25">
      <c r="A49" s="43" t="s">
        <v>112</v>
      </c>
      <c r="G49" s="42"/>
    </row>
    <row r="50" spans="1:14" ht="15" customHeight="1" x14ac:dyDescent="0.25">
      <c r="A50" s="44" t="s">
        <v>113</v>
      </c>
      <c r="G50" s="42"/>
    </row>
    <row r="51" spans="1:14" ht="15" customHeight="1" x14ac:dyDescent="0.25">
      <c r="A51" s="45" t="s">
        <v>114</v>
      </c>
      <c r="G51" s="42"/>
    </row>
    <row r="52" spans="1:14" ht="15" customHeight="1" x14ac:dyDescent="0.25">
      <c r="G52" s="42"/>
    </row>
    <row r="53" spans="1:14" ht="15" customHeight="1" x14ac:dyDescent="0.25">
      <c r="G53" s="42"/>
    </row>
    <row r="54" spans="1:14" ht="15" customHeight="1" x14ac:dyDescent="0.25">
      <c r="G54" s="42"/>
    </row>
    <row r="55" spans="1:14" ht="15" customHeight="1" x14ac:dyDescent="0.25">
      <c r="G55" s="42"/>
    </row>
    <row r="56" spans="1:14" ht="15" customHeight="1" x14ac:dyDescent="0.25">
      <c r="G56" s="42"/>
    </row>
    <row r="57" spans="1:14" ht="15" customHeight="1" x14ac:dyDescent="0.25">
      <c r="G57" s="42"/>
    </row>
    <row r="58" spans="1:14" ht="15" customHeight="1" x14ac:dyDescent="0.25">
      <c r="G58" s="42"/>
    </row>
    <row r="59" spans="1:14" ht="15" customHeight="1" x14ac:dyDescent="0.25">
      <c r="G59" s="42"/>
    </row>
    <row r="60" spans="1:14" ht="15" customHeight="1" x14ac:dyDescent="0.25">
      <c r="G60" s="42"/>
    </row>
    <row r="61" spans="1:14" ht="15" customHeight="1" x14ac:dyDescent="0.25">
      <c r="G61" s="42"/>
    </row>
    <row r="62" spans="1:14" ht="15" customHeight="1" x14ac:dyDescent="0.25">
      <c r="G62" s="42"/>
    </row>
    <row r="63" spans="1:14" ht="15" customHeight="1" x14ac:dyDescent="0.25">
      <c r="A63" s="46" t="s">
        <v>115</v>
      </c>
      <c r="B63" s="47" t="s">
        <v>98</v>
      </c>
      <c r="C63" s="48">
        <v>12692075</v>
      </c>
      <c r="D63" s="48">
        <v>13598098</v>
      </c>
      <c r="E63" s="49">
        <v>15214862</v>
      </c>
      <c r="F63" s="48">
        <v>15563018</v>
      </c>
      <c r="G63" s="50">
        <f>SUM(G64:G70)</f>
        <v>5589428.75</v>
      </c>
      <c r="H63" s="13"/>
      <c r="I63" s="13"/>
      <c r="J63" s="13"/>
      <c r="K63" s="48"/>
      <c r="L63" s="48"/>
      <c r="M63" s="48"/>
      <c r="N63" s="48"/>
    </row>
    <row r="64" spans="1:14" ht="15" customHeight="1" x14ac:dyDescent="0.25">
      <c r="A64" s="51" t="s">
        <v>99</v>
      </c>
      <c r="B64" s="47"/>
      <c r="C64" s="18"/>
      <c r="D64" s="18"/>
      <c r="E64" s="52"/>
      <c r="F64" s="18"/>
      <c r="G64" s="53">
        <v>1102437.97</v>
      </c>
      <c r="H64" s="18"/>
      <c r="I64" s="18"/>
      <c r="J64" s="18"/>
      <c r="K64" s="18"/>
      <c r="L64" s="18"/>
      <c r="M64" s="18"/>
      <c r="N64" s="18"/>
    </row>
    <row r="65" spans="1:14" ht="15" customHeight="1" x14ac:dyDescent="0.25">
      <c r="A65" s="51" t="s">
        <v>100</v>
      </c>
      <c r="B65" s="47"/>
      <c r="C65" s="18"/>
      <c r="D65" s="18"/>
      <c r="E65" s="52"/>
      <c r="F65" s="18"/>
      <c r="G65" s="53">
        <v>1106233.48</v>
      </c>
      <c r="H65" s="18"/>
      <c r="I65" s="18"/>
      <c r="J65" s="18"/>
      <c r="K65" s="18"/>
      <c r="L65" s="18"/>
      <c r="M65" s="18"/>
      <c r="N65" s="18"/>
    </row>
    <row r="66" spans="1:14" ht="15" customHeight="1" x14ac:dyDescent="0.25">
      <c r="A66" s="54" t="s">
        <v>101</v>
      </c>
      <c r="B66" s="47"/>
      <c r="C66" s="18"/>
      <c r="D66" s="18"/>
      <c r="E66" s="52"/>
      <c r="F66" s="18"/>
      <c r="G66" s="53">
        <v>850141.14999999991</v>
      </c>
      <c r="H66" s="18"/>
      <c r="I66" s="18"/>
      <c r="J66" s="18"/>
      <c r="K66" s="18"/>
      <c r="L66" s="18"/>
      <c r="M66" s="18"/>
      <c r="N66" s="18"/>
    </row>
    <row r="67" spans="1:14" ht="15" customHeight="1" x14ac:dyDescent="0.25">
      <c r="A67" s="51" t="s">
        <v>102</v>
      </c>
      <c r="B67" s="47"/>
      <c r="C67" s="18"/>
      <c r="D67" s="18"/>
      <c r="E67" s="52"/>
      <c r="F67" s="18"/>
      <c r="G67" s="48">
        <v>610962.92000000004</v>
      </c>
      <c r="H67" s="18"/>
      <c r="I67" s="18"/>
      <c r="J67" s="18"/>
      <c r="K67" s="18"/>
      <c r="L67" s="18"/>
      <c r="M67" s="18"/>
      <c r="N67" s="18"/>
    </row>
    <row r="68" spans="1:14" ht="15" customHeight="1" x14ac:dyDescent="0.25">
      <c r="A68" s="51" t="s">
        <v>103</v>
      </c>
      <c r="B68" s="47"/>
      <c r="C68" s="18"/>
      <c r="D68" s="18"/>
      <c r="E68" s="52"/>
      <c r="F68" s="18"/>
      <c r="G68" s="53">
        <v>691068.28</v>
      </c>
      <c r="H68" s="18"/>
      <c r="I68" s="18"/>
      <c r="J68" s="18"/>
      <c r="K68" s="18"/>
      <c r="L68" s="18"/>
      <c r="M68" s="18"/>
      <c r="N68" s="18"/>
    </row>
    <row r="69" spans="1:14" ht="15" customHeight="1" x14ac:dyDescent="0.25">
      <c r="A69" s="51" t="s">
        <v>87</v>
      </c>
      <c r="B69" s="47"/>
      <c r="C69" s="18"/>
      <c r="D69" s="18"/>
      <c r="E69" s="52"/>
      <c r="F69" s="18"/>
      <c r="G69" s="53">
        <v>574056.66</v>
      </c>
      <c r="H69" s="18"/>
      <c r="I69" s="18"/>
      <c r="J69" s="18"/>
      <c r="K69" s="18"/>
      <c r="L69" s="18"/>
      <c r="M69" s="18"/>
      <c r="N69" s="18"/>
    </row>
    <row r="70" spans="1:14" ht="15" customHeight="1" x14ac:dyDescent="0.25">
      <c r="A70" s="51" t="s">
        <v>88</v>
      </c>
      <c r="B70" s="47"/>
      <c r="C70" s="18"/>
      <c r="D70" s="18"/>
      <c r="E70" s="52"/>
      <c r="F70" s="18"/>
      <c r="G70" s="53">
        <v>654528.29</v>
      </c>
      <c r="H70" s="18"/>
      <c r="I70" s="18"/>
      <c r="J70" s="18"/>
      <c r="K70" s="18"/>
      <c r="L70" s="18"/>
      <c r="M70" s="18"/>
      <c r="N70" s="18"/>
    </row>
    <row r="71" spans="1:14" ht="5.0999999999999996" customHeight="1" x14ac:dyDescent="0.25"/>
    <row r="72" spans="1:14" s="30" customFormat="1" ht="15" customHeight="1" x14ac:dyDescent="0.25">
      <c r="A72" s="55" t="s">
        <v>111</v>
      </c>
      <c r="B72" s="56" t="s">
        <v>106</v>
      </c>
      <c r="C72" s="29">
        <f>C63/C4</f>
        <v>0.28714296244016163</v>
      </c>
      <c r="D72" s="29">
        <f>D63/D4</f>
        <v>0.32097297176920697</v>
      </c>
      <c r="E72" s="29">
        <f>E63/E4</f>
        <v>0.36705671919730692</v>
      </c>
      <c r="F72" s="29">
        <f>F63/F4</f>
        <v>0.38530765359923003</v>
      </c>
      <c r="G72" s="57">
        <f>G63/G4</f>
        <v>0.32571485482534585</v>
      </c>
      <c r="H72" s="29">
        <v>0.29856481579142824</v>
      </c>
      <c r="I72" s="29">
        <v>0.32100501644940449</v>
      </c>
      <c r="J72" s="29">
        <v>0.34424521710738071</v>
      </c>
      <c r="K72" s="29"/>
      <c r="L72" s="29"/>
      <c r="M72" s="29"/>
      <c r="N72" s="29"/>
    </row>
    <row r="74" spans="1:14" ht="15" customHeight="1" x14ac:dyDescent="0.25">
      <c r="C74" s="12"/>
      <c r="D74" s="12"/>
      <c r="E74" s="12"/>
      <c r="F74" s="12"/>
      <c r="G74" s="58"/>
      <c r="H74" s="12"/>
      <c r="I74" s="12"/>
      <c r="J74" s="12"/>
      <c r="K74" s="12"/>
      <c r="L74" s="12"/>
      <c r="M74" s="12"/>
      <c r="N74" s="12"/>
    </row>
    <row r="76" spans="1:14" ht="15" customHeight="1" x14ac:dyDescent="0.25">
      <c r="C76" s="12"/>
      <c r="D76" s="12"/>
      <c r="E76" s="12"/>
      <c r="F76" s="12"/>
      <c r="G76" s="58"/>
      <c r="H76" s="12"/>
      <c r="I76" s="12"/>
      <c r="J76" s="12"/>
      <c r="K76" s="12"/>
      <c r="L76" s="12"/>
      <c r="M76" s="12"/>
      <c r="N76" s="12"/>
    </row>
    <row r="77" spans="1:14" ht="15" customHeight="1" x14ac:dyDescent="0.25">
      <c r="C77" s="12"/>
      <c r="D77" s="12"/>
      <c r="E77" s="12"/>
      <c r="F77" s="12"/>
      <c r="G77" s="58"/>
      <c r="H77" s="12"/>
      <c r="I77" s="12"/>
      <c r="J77" s="12"/>
      <c r="K77" s="12"/>
      <c r="L77" s="12"/>
      <c r="M77" s="12"/>
      <c r="N77" s="12"/>
    </row>
    <row r="78" spans="1:14" ht="15" customHeight="1" x14ac:dyDescent="0.25">
      <c r="A78" s="59" t="s">
        <v>112</v>
      </c>
      <c r="C78" s="12"/>
      <c r="D78" s="12"/>
      <c r="E78" s="12"/>
      <c r="F78" s="12"/>
      <c r="G78" s="58"/>
      <c r="H78" s="12"/>
      <c r="I78" s="12"/>
      <c r="J78" s="12"/>
      <c r="K78" s="12"/>
      <c r="L78" s="12"/>
      <c r="M78" s="12"/>
      <c r="N78" s="12"/>
    </row>
    <row r="79" spans="1:14" ht="15" customHeight="1" x14ac:dyDescent="0.25">
      <c r="A79" s="44" t="s">
        <v>113</v>
      </c>
      <c r="C79" s="12"/>
      <c r="D79" s="12"/>
      <c r="E79" s="12"/>
      <c r="F79" s="12"/>
      <c r="G79" s="58"/>
      <c r="H79" s="12"/>
      <c r="I79" s="12"/>
      <c r="J79" s="12"/>
      <c r="K79" s="12"/>
      <c r="L79" s="12"/>
      <c r="M79" s="12"/>
      <c r="N79" s="12"/>
    </row>
    <row r="80" spans="1:14" ht="15" customHeight="1" x14ac:dyDescent="0.25">
      <c r="A80" s="60" t="s">
        <v>116</v>
      </c>
      <c r="C80" s="12"/>
      <c r="D80" s="12"/>
      <c r="E80" s="12"/>
      <c r="F80" s="12"/>
      <c r="G80" s="58"/>
      <c r="H80" s="12"/>
      <c r="I80" s="12"/>
      <c r="J80" s="12"/>
      <c r="K80" s="12"/>
      <c r="L80" s="12"/>
      <c r="M80" s="12"/>
      <c r="N80" s="12"/>
    </row>
    <row r="81" spans="1:14" ht="15" customHeight="1" x14ac:dyDescent="0.25">
      <c r="C81" s="12"/>
      <c r="D81" s="12"/>
      <c r="E81" s="12"/>
      <c r="F81" s="12"/>
      <c r="G81" s="58"/>
      <c r="H81" s="12"/>
      <c r="I81" s="12"/>
      <c r="J81" s="12"/>
      <c r="K81" s="12"/>
      <c r="L81" s="12"/>
      <c r="M81" s="12"/>
      <c r="N81" s="12"/>
    </row>
    <row r="82" spans="1:14" ht="15" customHeight="1" x14ac:dyDescent="0.25">
      <c r="A82" s="61"/>
      <c r="B82" s="62"/>
      <c r="C82" s="63"/>
      <c r="D82" s="63"/>
      <c r="E82" s="63"/>
      <c r="F82" s="63"/>
      <c r="G82" s="29"/>
      <c r="H82" s="29"/>
      <c r="I82" s="29"/>
      <c r="J82" s="29"/>
      <c r="K82" s="29"/>
      <c r="L82" s="63"/>
      <c r="M82" s="63"/>
      <c r="N82" s="63"/>
    </row>
    <row r="84" spans="1:14" ht="15" customHeight="1" x14ac:dyDescent="0.25">
      <c r="A84" s="46"/>
      <c r="B84" s="47"/>
      <c r="E84" s="64"/>
      <c r="G84" s="48"/>
      <c r="H84" s="48"/>
      <c r="I84" s="48"/>
      <c r="J84" s="48"/>
      <c r="K84" s="48"/>
    </row>
    <row r="85" spans="1:14" ht="15" customHeight="1" x14ac:dyDescent="0.25">
      <c r="A85" s="46"/>
      <c r="B85" s="47"/>
      <c r="C85" s="34"/>
      <c r="D85" s="34"/>
      <c r="E85" s="65"/>
      <c r="F85" s="34"/>
      <c r="G85" s="34"/>
      <c r="H85" s="34"/>
      <c r="I85" s="34"/>
      <c r="J85" s="34"/>
      <c r="K85" s="34"/>
      <c r="L85" s="34"/>
      <c r="M85" s="34"/>
      <c r="N85" s="34"/>
    </row>
    <row r="86" spans="1:14" ht="15" customHeight="1" x14ac:dyDescent="0.25">
      <c r="A86" s="46"/>
      <c r="B86" s="47"/>
      <c r="E86" s="64"/>
      <c r="G86" s="48"/>
      <c r="H86" s="48"/>
      <c r="I86" s="48"/>
      <c r="J86" s="48"/>
      <c r="K86" s="48"/>
    </row>
    <row r="87" spans="1:14" ht="15" customHeight="1" x14ac:dyDescent="0.25">
      <c r="A87" s="46"/>
      <c r="B87" s="47"/>
      <c r="C87" s="48"/>
      <c r="D87" s="48"/>
      <c r="E87" s="49"/>
      <c r="F87" s="48"/>
      <c r="G87" s="48"/>
      <c r="H87" s="48"/>
      <c r="I87" s="48"/>
      <c r="J87" s="48"/>
      <c r="K87" s="48"/>
      <c r="L87" s="48"/>
      <c r="M87" s="48"/>
      <c r="N87" s="48"/>
    </row>
    <row r="88" spans="1:14" ht="15" customHeight="1" x14ac:dyDescent="0.25">
      <c r="A88" s="66"/>
      <c r="B88" s="67"/>
      <c r="E88" s="64"/>
    </row>
    <row r="89" spans="1:14" ht="15" customHeight="1" x14ac:dyDescent="0.25">
      <c r="A89" s="46"/>
      <c r="B89" s="47"/>
      <c r="E89" s="64"/>
      <c r="G89" s="48"/>
      <c r="H89" s="48"/>
      <c r="I89" s="48"/>
      <c r="J89" s="48"/>
      <c r="K89" s="48"/>
    </row>
    <row r="90" spans="1:14" ht="15" customHeight="1" x14ac:dyDescent="0.25">
      <c r="A90" s="46"/>
      <c r="B90" s="47"/>
      <c r="E90" s="64"/>
      <c r="G90" s="48"/>
      <c r="H90" s="48"/>
      <c r="I90" s="48"/>
      <c r="J90" s="48"/>
      <c r="K90" s="48"/>
    </row>
    <row r="91" spans="1:14" ht="15" customHeight="1" x14ac:dyDescent="0.25">
      <c r="A91" s="66"/>
      <c r="B91" s="67"/>
      <c r="E91" s="64"/>
      <c r="G91" s="68"/>
      <c r="I91" s="68"/>
      <c r="J91" s="68"/>
      <c r="K91" s="68"/>
    </row>
    <row r="92" spans="1:14" ht="15" customHeight="1" x14ac:dyDescent="0.25">
      <c r="A92" s="61"/>
      <c r="B92" s="62"/>
      <c r="C92" s="63"/>
      <c r="D92" s="63"/>
      <c r="E92" s="69"/>
      <c r="F92" s="63"/>
      <c r="G92" s="70"/>
      <c r="H92" s="70"/>
      <c r="I92" s="70"/>
      <c r="J92" s="70"/>
      <c r="K92" s="70"/>
      <c r="L92" s="63"/>
      <c r="M92" s="63"/>
      <c r="N92" s="63"/>
    </row>
    <row r="94" spans="1:14" ht="15" customHeight="1" x14ac:dyDescent="0.25">
      <c r="A94" s="46"/>
      <c r="B94" s="47"/>
      <c r="E94" s="64"/>
      <c r="G94" s="71"/>
      <c r="H94" s="71"/>
      <c r="I94" s="71"/>
      <c r="J94" s="71"/>
      <c r="K94" s="71"/>
    </row>
    <row r="95" spans="1:14" ht="15" customHeight="1" x14ac:dyDescent="0.25">
      <c r="A95" s="46"/>
      <c r="B95" s="47"/>
      <c r="C95" s="72"/>
      <c r="D95" s="72"/>
      <c r="E95" s="73"/>
      <c r="F95" s="72"/>
      <c r="G95" s="72"/>
      <c r="H95" s="72"/>
      <c r="I95" s="72"/>
      <c r="J95" s="72"/>
      <c r="K95" s="72"/>
      <c r="L95" s="72"/>
      <c r="M95" s="72"/>
      <c r="N95" s="7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x14ac:dyDescent="0.25"/>
  <cols>
    <col min="1" max="1" width="21" style="39" customWidth="1"/>
    <col min="2" max="2" width="7.28515625" style="40" customWidth="1"/>
    <col min="3" max="3" width="13.7109375" style="41" bestFit="1" customWidth="1"/>
    <col min="4" max="4" width="13.42578125" style="41" customWidth="1"/>
    <col min="5" max="5" width="14.28515625" style="41" customWidth="1"/>
    <col min="6" max="6" width="14.140625" style="41" customWidth="1"/>
    <col min="7" max="7" width="13.7109375" style="41" customWidth="1"/>
    <col min="8" max="8" width="13.42578125" style="41" customWidth="1"/>
    <col min="9" max="10" width="13.5703125" style="41" customWidth="1"/>
    <col min="11" max="11" width="13.7109375" style="41" bestFit="1" customWidth="1"/>
    <col min="12" max="12" width="14.7109375" style="41" customWidth="1"/>
    <col min="13" max="13" width="20.28515625" style="41" bestFit="1" customWidth="1"/>
    <col min="14" max="14" width="13.5703125" style="41" bestFit="1" customWidth="1"/>
    <col min="15" max="18" width="13.5703125" style="13" bestFit="1" customWidth="1"/>
    <col min="19" max="16384" width="11.42578125" style="13"/>
  </cols>
  <sheetData>
    <row r="2" spans="1:14" s="7" customFormat="1" ht="12" customHeight="1" x14ac:dyDescent="0.25">
      <c r="A2" s="5" t="s">
        <v>46</v>
      </c>
      <c r="B2" s="5" t="s">
        <v>95</v>
      </c>
      <c r="C2" s="5">
        <v>2012</v>
      </c>
      <c r="D2" s="5">
        <v>2013</v>
      </c>
      <c r="E2" s="5">
        <v>2014</v>
      </c>
      <c r="F2" s="5">
        <v>2015</v>
      </c>
      <c r="G2" s="6" t="str">
        <f>A11</f>
        <v>JULIO 2016</v>
      </c>
      <c r="H2" s="5" t="s">
        <v>96</v>
      </c>
      <c r="I2" s="5">
        <v>2017</v>
      </c>
      <c r="J2" s="5">
        <v>2018</v>
      </c>
    </row>
    <row r="3" spans="1:14" ht="5.0999999999999996" customHeight="1" x14ac:dyDescent="0.25">
      <c r="A3" s="8"/>
      <c r="B3" s="9"/>
      <c r="C3" s="10"/>
      <c r="D3" s="10"/>
      <c r="E3" s="10"/>
      <c r="F3" s="10"/>
      <c r="G3" s="11"/>
      <c r="H3" s="10"/>
      <c r="I3" s="10"/>
      <c r="J3" s="10"/>
      <c r="K3" s="12"/>
      <c r="L3" s="13"/>
      <c r="M3" s="13"/>
      <c r="N3" s="13"/>
    </row>
    <row r="4" spans="1:14" ht="11.25" x14ac:dyDescent="0.25">
      <c r="A4" s="14" t="s">
        <v>97</v>
      </c>
      <c r="B4" s="15" t="s">
        <v>98</v>
      </c>
      <c r="C4" s="16">
        <v>44201240.009999998</v>
      </c>
      <c r="D4" s="16">
        <v>42365243.170000002</v>
      </c>
      <c r="E4" s="17">
        <v>41450983.469999999</v>
      </c>
      <c r="F4" s="16">
        <v>40391146.800804429</v>
      </c>
      <c r="G4" s="4">
        <f>SUM(G5:G11)</f>
        <v>20617506.439999998</v>
      </c>
      <c r="H4" s="16">
        <v>41105577.119999997</v>
      </c>
      <c r="I4" s="16">
        <v>41602592.325000003</v>
      </c>
      <c r="J4" s="16">
        <v>42112331.25</v>
      </c>
      <c r="K4" s="18"/>
      <c r="L4" s="13"/>
      <c r="M4" s="13"/>
      <c r="N4" s="13"/>
    </row>
    <row r="5" spans="1:14" ht="9.75" customHeight="1" x14ac:dyDescent="0.25">
      <c r="A5" s="19" t="s">
        <v>99</v>
      </c>
      <c r="B5" s="15"/>
      <c r="C5" s="16"/>
      <c r="D5" s="16"/>
      <c r="E5" s="17"/>
      <c r="F5" s="16"/>
      <c r="G5" s="20">
        <v>3654569.28</v>
      </c>
      <c r="H5" s="16"/>
      <c r="I5" s="16"/>
      <c r="J5" s="16"/>
      <c r="K5" s="18"/>
      <c r="L5" s="18"/>
      <c r="M5" s="18"/>
      <c r="N5" s="18"/>
    </row>
    <row r="6" spans="1:14" ht="9.75" customHeight="1" x14ac:dyDescent="0.25">
      <c r="A6" s="19" t="s">
        <v>100</v>
      </c>
      <c r="B6" s="15"/>
      <c r="C6" s="16"/>
      <c r="D6" s="16"/>
      <c r="E6" s="17"/>
      <c r="F6" s="16"/>
      <c r="G6" s="20">
        <v>3354042.44</v>
      </c>
      <c r="H6" s="16"/>
      <c r="I6" s="16"/>
      <c r="J6" s="16"/>
      <c r="K6" s="18"/>
      <c r="L6" s="18"/>
      <c r="M6" s="18"/>
      <c r="N6" s="18"/>
    </row>
    <row r="7" spans="1:14" ht="9.75" customHeight="1" x14ac:dyDescent="0.25">
      <c r="A7" s="21" t="s">
        <v>101</v>
      </c>
      <c r="B7" s="15"/>
      <c r="C7" s="16"/>
      <c r="D7" s="16"/>
      <c r="E7" s="17"/>
      <c r="F7" s="16"/>
      <c r="G7" s="20">
        <v>3304787.66</v>
      </c>
      <c r="H7" s="16"/>
      <c r="I7" s="16"/>
      <c r="J7" s="16"/>
      <c r="K7" s="18"/>
      <c r="L7" s="18"/>
      <c r="M7" s="18"/>
      <c r="N7" s="18"/>
    </row>
    <row r="8" spans="1:14" ht="9.75" customHeight="1" x14ac:dyDescent="0.25">
      <c r="A8" s="19" t="s">
        <v>102</v>
      </c>
      <c r="B8" s="15"/>
      <c r="C8" s="16"/>
      <c r="D8" s="16"/>
      <c r="E8" s="17"/>
      <c r="F8" s="16"/>
      <c r="G8" s="20">
        <v>3478737.6</v>
      </c>
      <c r="H8" s="16"/>
      <c r="I8" s="16"/>
      <c r="J8" s="16"/>
      <c r="K8" s="18"/>
      <c r="L8" s="18"/>
      <c r="M8" s="18"/>
      <c r="N8" s="18"/>
    </row>
    <row r="9" spans="1:14" ht="9.75" customHeight="1" x14ac:dyDescent="0.25">
      <c r="A9" s="19" t="s">
        <v>103</v>
      </c>
      <c r="B9" s="15"/>
      <c r="C9" s="16"/>
      <c r="D9" s="16"/>
      <c r="E9" s="17"/>
      <c r="F9" s="16"/>
      <c r="G9" s="20">
        <v>3368359.9</v>
      </c>
      <c r="H9" s="16"/>
      <c r="I9" s="16"/>
      <c r="J9" s="16"/>
      <c r="K9" s="18"/>
      <c r="L9" s="18"/>
      <c r="M9" s="18"/>
      <c r="N9" s="18"/>
    </row>
    <row r="10" spans="1:14" ht="9.75" customHeight="1" x14ac:dyDescent="0.25">
      <c r="A10" s="19" t="s">
        <v>87</v>
      </c>
      <c r="B10" s="15"/>
      <c r="C10" s="16"/>
      <c r="D10" s="16"/>
      <c r="E10" s="17"/>
      <c r="F10" s="16"/>
      <c r="G10" s="20">
        <v>3457009.56</v>
      </c>
      <c r="H10" s="16"/>
      <c r="I10" s="16"/>
      <c r="J10" s="16"/>
      <c r="K10" s="18"/>
      <c r="L10" s="18"/>
      <c r="M10" s="18"/>
      <c r="N10" s="18"/>
    </row>
    <row r="11" spans="1:14" ht="9.75" customHeight="1" x14ac:dyDescent="0.25">
      <c r="A11" s="19" t="s">
        <v>88</v>
      </c>
      <c r="B11" s="15"/>
      <c r="C11" s="16"/>
      <c r="D11" s="16"/>
      <c r="E11" s="17"/>
      <c r="F11" s="16"/>
      <c r="G11" s="20"/>
      <c r="H11" s="16"/>
      <c r="I11" s="16"/>
      <c r="J11" s="16"/>
      <c r="K11" s="18"/>
      <c r="L11" s="18"/>
      <c r="M11" s="18"/>
      <c r="N11" s="18"/>
    </row>
    <row r="12" spans="1:14" ht="5.25" customHeight="1" x14ac:dyDescent="0.25">
      <c r="A12" s="14"/>
      <c r="B12" s="15"/>
      <c r="C12" s="16"/>
      <c r="D12" s="16"/>
      <c r="E12" s="17"/>
      <c r="F12" s="16"/>
      <c r="G12" s="20"/>
      <c r="H12" s="16"/>
      <c r="I12" s="16"/>
      <c r="J12" s="16"/>
      <c r="K12" s="18"/>
      <c r="L12" s="18"/>
      <c r="M12" s="18"/>
      <c r="N12" s="18"/>
    </row>
    <row r="13" spans="1:14" ht="10.5" customHeight="1" x14ac:dyDescent="0.25">
      <c r="A13" s="14" t="s">
        <v>104</v>
      </c>
      <c r="B13" s="15" t="s">
        <v>98</v>
      </c>
      <c r="C13" s="22">
        <v>18219692.649999999</v>
      </c>
      <c r="D13" s="22">
        <v>18936511.98</v>
      </c>
      <c r="E13" s="23">
        <v>17950780.979999997</v>
      </c>
      <c r="F13" s="22">
        <v>18585233.027751699</v>
      </c>
      <c r="G13" s="20">
        <f>SUM(G14:G20)</f>
        <v>9836374.6000029445</v>
      </c>
      <c r="H13" s="22">
        <v>19730677.017599996</v>
      </c>
      <c r="I13" s="22">
        <v>20801296.162500001</v>
      </c>
      <c r="J13" s="22">
        <v>21898412.25</v>
      </c>
      <c r="K13" s="13"/>
      <c r="L13" s="13"/>
      <c r="M13" s="13"/>
      <c r="N13" s="13"/>
    </row>
    <row r="14" spans="1:14" ht="10.5" customHeight="1" x14ac:dyDescent="0.25">
      <c r="A14" s="19" t="s">
        <v>99</v>
      </c>
      <c r="B14" s="15"/>
      <c r="C14" s="16"/>
      <c r="D14" s="16"/>
      <c r="E14" s="17"/>
      <c r="F14" s="16"/>
      <c r="G14" s="24">
        <v>1581845.7636779975</v>
      </c>
      <c r="H14" s="16"/>
      <c r="I14" s="16"/>
      <c r="J14" s="16"/>
      <c r="K14" s="18"/>
      <c r="L14" s="18"/>
      <c r="M14" s="18"/>
      <c r="N14" s="18"/>
    </row>
    <row r="15" spans="1:14" ht="10.5" customHeight="1" x14ac:dyDescent="0.25">
      <c r="A15" s="19" t="s">
        <v>100</v>
      </c>
      <c r="B15" s="15"/>
      <c r="C15" s="16"/>
      <c r="D15" s="16"/>
      <c r="E15" s="17"/>
      <c r="F15" s="16"/>
      <c r="G15" s="24">
        <v>1697094.1387182148</v>
      </c>
      <c r="H15" s="16"/>
      <c r="I15" s="16"/>
      <c r="J15" s="16"/>
      <c r="K15" s="18"/>
      <c r="L15" s="18"/>
      <c r="M15" s="18"/>
      <c r="N15" s="18"/>
    </row>
    <row r="16" spans="1:14" ht="10.5" customHeight="1" x14ac:dyDescent="0.25">
      <c r="A16" s="21" t="s">
        <v>101</v>
      </c>
      <c r="B16" s="15"/>
      <c r="C16" s="16"/>
      <c r="D16" s="16"/>
      <c r="E16" s="17"/>
      <c r="F16" s="16"/>
      <c r="G16" s="24">
        <v>1566561.8769874778</v>
      </c>
      <c r="H16" s="16"/>
      <c r="I16" s="16"/>
      <c r="J16" s="16"/>
      <c r="K16" s="18"/>
      <c r="L16" s="18"/>
      <c r="M16" s="18"/>
      <c r="N16" s="18"/>
    </row>
    <row r="17" spans="1:14" ht="10.5" customHeight="1" x14ac:dyDescent="0.25">
      <c r="A17" s="19" t="s">
        <v>102</v>
      </c>
      <c r="B17" s="15"/>
      <c r="C17" s="16"/>
      <c r="D17" s="16"/>
      <c r="E17" s="17"/>
      <c r="F17" s="16"/>
      <c r="G17" s="24">
        <v>1596729.0113014253</v>
      </c>
      <c r="H17" s="16"/>
      <c r="I17" s="16"/>
      <c r="J17" s="16"/>
      <c r="K17" s="18"/>
      <c r="L17" s="18"/>
      <c r="M17" s="18"/>
      <c r="N17" s="18"/>
    </row>
    <row r="18" spans="1:14" ht="10.5" customHeight="1" x14ac:dyDescent="0.25">
      <c r="A18" s="19" t="s">
        <v>103</v>
      </c>
      <c r="B18" s="15"/>
      <c r="C18" s="16"/>
      <c r="D18" s="16"/>
      <c r="E18" s="17"/>
      <c r="F18" s="16"/>
      <c r="G18" s="24">
        <v>1722801.1611582187</v>
      </c>
      <c r="H18" s="16"/>
      <c r="I18" s="16"/>
      <c r="J18" s="16"/>
      <c r="K18" s="18"/>
      <c r="L18" s="18"/>
      <c r="M18" s="18"/>
      <c r="N18" s="18"/>
    </row>
    <row r="19" spans="1:14" ht="10.5" customHeight="1" x14ac:dyDescent="0.25">
      <c r="A19" s="19" t="s">
        <v>87</v>
      </c>
      <c r="B19" s="15"/>
      <c r="C19" s="16"/>
      <c r="D19" s="16"/>
      <c r="E19" s="17"/>
      <c r="F19" s="16"/>
      <c r="G19" s="24">
        <v>1671342.6481596101</v>
      </c>
      <c r="H19" s="16"/>
      <c r="I19" s="16"/>
      <c r="J19" s="16"/>
      <c r="K19" s="18"/>
      <c r="L19" s="18"/>
      <c r="M19" s="18"/>
      <c r="N19" s="18"/>
    </row>
    <row r="20" spans="1:14" ht="10.5" customHeight="1" x14ac:dyDescent="0.25">
      <c r="A20" s="19" t="s">
        <v>88</v>
      </c>
      <c r="B20" s="15"/>
      <c r="C20" s="16"/>
      <c r="D20" s="16"/>
      <c r="E20" s="17"/>
      <c r="F20" s="16"/>
      <c r="G20" s="24"/>
      <c r="H20" s="16"/>
      <c r="I20" s="16"/>
      <c r="J20" s="16"/>
      <c r="K20" s="18"/>
      <c r="L20" s="18"/>
      <c r="M20" s="18"/>
      <c r="N20" s="18"/>
    </row>
    <row r="21" spans="1:14" ht="5.0999999999999996" customHeight="1" x14ac:dyDescent="0.25">
      <c r="A21" s="8"/>
      <c r="B21" s="9"/>
      <c r="C21" s="10"/>
      <c r="D21" s="10"/>
      <c r="E21" s="10"/>
      <c r="F21" s="10"/>
      <c r="G21" s="25"/>
      <c r="H21" s="10"/>
      <c r="I21" s="10"/>
      <c r="J21" s="10"/>
      <c r="K21" s="12"/>
      <c r="L21" s="12"/>
      <c r="M21" s="12"/>
      <c r="N21" s="12"/>
    </row>
    <row r="22" spans="1:14" s="30" customFormat="1" ht="11.25" x14ac:dyDescent="0.25">
      <c r="A22" s="26" t="s">
        <v>105</v>
      </c>
      <c r="B22" s="10" t="s">
        <v>106</v>
      </c>
      <c r="C22" s="27">
        <f>C13/C4</f>
        <v>0.41219867691218648</v>
      </c>
      <c r="D22" s="27">
        <f>D13/D4</f>
        <v>0.44698225628053206</v>
      </c>
      <c r="E22" s="27">
        <f>E13/E4</f>
        <v>0.43306043614120304</v>
      </c>
      <c r="F22" s="27">
        <f t="shared" ref="F22:J22" si="0">F13/F4</f>
        <v>0.46013135302663793</v>
      </c>
      <c r="G22" s="28">
        <f>G13/G4</f>
        <v>0.47708846987041104</v>
      </c>
      <c r="H22" s="27">
        <f t="shared" si="0"/>
        <v>0.47999999999999993</v>
      </c>
      <c r="I22" s="27">
        <f t="shared" si="0"/>
        <v>0.5</v>
      </c>
      <c r="J22" s="27">
        <f t="shared" si="0"/>
        <v>0.52</v>
      </c>
      <c r="K22" s="29"/>
      <c r="L22" s="29"/>
      <c r="M22" s="29"/>
      <c r="N22" s="29"/>
    </row>
    <row r="23" spans="1:14" ht="3" customHeight="1" x14ac:dyDescent="0.25">
      <c r="A23" s="8"/>
      <c r="B23" s="9"/>
      <c r="C23" s="10"/>
      <c r="D23" s="10"/>
      <c r="E23" s="10"/>
      <c r="F23" s="10"/>
      <c r="G23" s="25"/>
      <c r="H23" s="10"/>
      <c r="I23" s="10"/>
      <c r="J23" s="10"/>
      <c r="K23" s="12"/>
      <c r="L23" s="12"/>
      <c r="M23" s="12"/>
      <c r="N23" s="12"/>
    </row>
    <row r="24" spans="1:14" ht="11.25" customHeight="1" x14ac:dyDescent="0.25">
      <c r="A24" s="14" t="s">
        <v>107</v>
      </c>
      <c r="B24" s="15" t="s">
        <v>108</v>
      </c>
      <c r="C24" s="31">
        <v>170968891.79000002</v>
      </c>
      <c r="D24" s="31">
        <v>182370645.03</v>
      </c>
      <c r="E24" s="32">
        <v>191926255.41999999</v>
      </c>
      <c r="F24" s="31">
        <v>211411824.28</v>
      </c>
      <c r="G24" s="33">
        <f>SUM(G25:G31)</f>
        <v>120642958.45999999</v>
      </c>
      <c r="H24" s="31">
        <v>232553006.70800003</v>
      </c>
      <c r="I24" s="31">
        <v>255808307.37880006</v>
      </c>
      <c r="J24" s="31">
        <v>281389138.11668009</v>
      </c>
      <c r="K24" s="34"/>
      <c r="L24" s="13"/>
      <c r="M24" s="13"/>
      <c r="N24" s="13"/>
    </row>
    <row r="25" spans="1:14" ht="11.25" customHeight="1" x14ac:dyDescent="0.25">
      <c r="A25" s="19" t="s">
        <v>99</v>
      </c>
      <c r="B25" s="15"/>
      <c r="C25" s="16"/>
      <c r="D25" s="16"/>
      <c r="E25" s="17"/>
      <c r="F25" s="16"/>
      <c r="G25" s="35">
        <v>18849728.390000001</v>
      </c>
      <c r="H25" s="16"/>
      <c r="I25" s="16"/>
      <c r="J25" s="16"/>
      <c r="K25" s="18"/>
      <c r="L25" s="18"/>
      <c r="M25" s="18"/>
      <c r="N25" s="18"/>
    </row>
    <row r="26" spans="1:14" ht="11.25" customHeight="1" x14ac:dyDescent="0.25">
      <c r="A26" s="19" t="s">
        <v>100</v>
      </c>
      <c r="B26" s="15"/>
      <c r="C26" s="16"/>
      <c r="D26" s="16"/>
      <c r="E26" s="17"/>
      <c r="F26" s="16"/>
      <c r="G26" s="35">
        <v>21323610.82</v>
      </c>
      <c r="H26" s="16"/>
      <c r="I26" s="16"/>
      <c r="J26" s="16"/>
      <c r="K26" s="18"/>
      <c r="L26" s="18"/>
      <c r="M26" s="18"/>
      <c r="N26" s="18"/>
    </row>
    <row r="27" spans="1:14" ht="11.25" customHeight="1" x14ac:dyDescent="0.25">
      <c r="A27" s="21" t="s">
        <v>101</v>
      </c>
      <c r="B27" s="15"/>
      <c r="C27" s="16"/>
      <c r="D27" s="16"/>
      <c r="E27" s="17"/>
      <c r="F27" s="16"/>
      <c r="G27" s="35">
        <v>18774372.32</v>
      </c>
      <c r="H27" s="16"/>
      <c r="I27" s="16"/>
      <c r="J27" s="16"/>
      <c r="K27" s="18"/>
      <c r="L27" s="18"/>
      <c r="M27" s="18"/>
      <c r="N27" s="18"/>
    </row>
    <row r="28" spans="1:14" ht="11.25" customHeight="1" x14ac:dyDescent="0.25">
      <c r="A28" s="19" t="s">
        <v>102</v>
      </c>
      <c r="B28" s="15"/>
      <c r="C28" s="16"/>
      <c r="D28" s="16"/>
      <c r="E28" s="17"/>
      <c r="F28" s="16"/>
      <c r="G28" s="35">
        <v>19151377.82</v>
      </c>
      <c r="H28" s="16"/>
      <c r="I28" s="16"/>
      <c r="J28" s="16"/>
      <c r="K28" s="18"/>
      <c r="L28" s="18"/>
      <c r="M28" s="18"/>
      <c r="N28" s="18"/>
    </row>
    <row r="29" spans="1:14" ht="11.25" customHeight="1" x14ac:dyDescent="0.25">
      <c r="A29" s="19" t="s">
        <v>103</v>
      </c>
      <c r="B29" s="15"/>
      <c r="C29" s="16"/>
      <c r="D29" s="16"/>
      <c r="E29" s="17"/>
      <c r="F29" s="16"/>
      <c r="G29" s="35">
        <v>21539394.079999998</v>
      </c>
      <c r="H29" s="16"/>
      <c r="I29" s="16"/>
      <c r="J29" s="16"/>
      <c r="K29" s="18"/>
      <c r="L29" s="18"/>
      <c r="M29" s="18"/>
      <c r="N29" s="18"/>
    </row>
    <row r="30" spans="1:14" ht="11.25" customHeight="1" x14ac:dyDescent="0.25">
      <c r="A30" s="19" t="s">
        <v>87</v>
      </c>
      <c r="B30" s="15"/>
      <c r="C30" s="31"/>
      <c r="D30" s="31"/>
      <c r="E30" s="32"/>
      <c r="F30" s="31"/>
      <c r="G30" s="35">
        <v>21004475.030000001</v>
      </c>
      <c r="H30" s="31"/>
      <c r="I30" s="31"/>
      <c r="J30" s="31"/>
      <c r="K30" s="34"/>
      <c r="L30" s="34"/>
      <c r="M30" s="34"/>
      <c r="N30" s="34"/>
    </row>
    <row r="31" spans="1:14" ht="11.25" customHeight="1" x14ac:dyDescent="0.25">
      <c r="A31" s="19" t="s">
        <v>88</v>
      </c>
      <c r="B31" s="15"/>
      <c r="C31" s="31"/>
      <c r="D31" s="31"/>
      <c r="E31" s="32"/>
      <c r="F31" s="31"/>
      <c r="G31" s="35"/>
      <c r="H31" s="31"/>
      <c r="I31" s="31"/>
      <c r="J31" s="31"/>
      <c r="K31" s="34"/>
      <c r="L31" s="34"/>
      <c r="M31" s="34"/>
      <c r="N31" s="34"/>
    </row>
    <row r="32" spans="1:14" ht="11.25" customHeight="1" x14ac:dyDescent="0.25">
      <c r="A32" s="36" t="s">
        <v>109</v>
      </c>
      <c r="B32" s="15" t="s">
        <v>108</v>
      </c>
      <c r="C32" s="31">
        <v>105695856.59</v>
      </c>
      <c r="D32" s="31">
        <v>113556459.16</v>
      </c>
      <c r="E32" s="32">
        <v>126958729.99000001</v>
      </c>
      <c r="F32" s="31">
        <v>127272039.29000001</v>
      </c>
      <c r="G32" s="33">
        <f>SUM(G33:G39)</f>
        <v>74785125.300099999</v>
      </c>
      <c r="H32" s="31">
        <v>144650303.35316005</v>
      </c>
      <c r="I32" s="31">
        <v>164231499.83605206</v>
      </c>
      <c r="J32" s="31">
        <v>186282432.5819909</v>
      </c>
      <c r="K32" s="18"/>
      <c r="L32" s="13"/>
      <c r="M32" s="13"/>
      <c r="N32" s="13"/>
    </row>
    <row r="33" spans="1:14" ht="11.25" customHeight="1" x14ac:dyDescent="0.25">
      <c r="A33" s="19" t="s">
        <v>99</v>
      </c>
      <c r="B33" s="15"/>
      <c r="C33" s="16"/>
      <c r="D33" s="16"/>
      <c r="E33" s="17"/>
      <c r="F33" s="16"/>
      <c r="G33" s="35">
        <v>26801834.278699998</v>
      </c>
      <c r="H33" s="16"/>
      <c r="I33" s="16"/>
      <c r="J33" s="16"/>
      <c r="K33" s="18"/>
      <c r="L33" s="18"/>
      <c r="M33" s="18"/>
      <c r="N33" s="18"/>
    </row>
    <row r="34" spans="1:14" ht="11.25" customHeight="1" x14ac:dyDescent="0.25">
      <c r="A34" s="19" t="s">
        <v>100</v>
      </c>
      <c r="B34" s="15"/>
      <c r="C34" s="16"/>
      <c r="D34" s="16"/>
      <c r="E34" s="17"/>
      <c r="F34" s="16"/>
      <c r="G34" s="35">
        <v>15725386.234100003</v>
      </c>
      <c r="H34" s="16"/>
      <c r="I34" s="16"/>
      <c r="J34" s="16"/>
      <c r="K34" s="18"/>
      <c r="L34" s="18"/>
      <c r="M34" s="18"/>
      <c r="N34" s="18"/>
    </row>
    <row r="35" spans="1:14" ht="11.25" customHeight="1" x14ac:dyDescent="0.25">
      <c r="A35" s="21" t="s">
        <v>101</v>
      </c>
      <c r="B35" s="15"/>
      <c r="C35" s="16"/>
      <c r="D35" s="16"/>
      <c r="E35" s="17"/>
      <c r="F35" s="16"/>
      <c r="G35" s="35">
        <v>7398619.3352000006</v>
      </c>
      <c r="H35" s="16"/>
      <c r="I35" s="16"/>
      <c r="J35" s="16"/>
      <c r="K35" s="18"/>
      <c r="L35" s="18"/>
      <c r="M35" s="18"/>
      <c r="N35" s="18"/>
    </row>
    <row r="36" spans="1:14" ht="11.25" customHeight="1" x14ac:dyDescent="0.25">
      <c r="A36" s="19" t="s">
        <v>102</v>
      </c>
      <c r="B36" s="15"/>
      <c r="C36" s="16"/>
      <c r="D36" s="16"/>
      <c r="E36" s="17"/>
      <c r="F36" s="16"/>
      <c r="G36" s="35">
        <v>7651762.2583999988</v>
      </c>
      <c r="H36" s="16"/>
      <c r="I36" s="16"/>
      <c r="J36" s="16"/>
      <c r="K36" s="18"/>
      <c r="L36" s="18"/>
      <c r="M36" s="18"/>
      <c r="N36" s="18"/>
    </row>
    <row r="37" spans="1:14" ht="11.25" customHeight="1" x14ac:dyDescent="0.25">
      <c r="A37" s="19" t="s">
        <v>103</v>
      </c>
      <c r="B37" s="15"/>
      <c r="C37" s="16"/>
      <c r="D37" s="16"/>
      <c r="E37" s="17"/>
      <c r="F37" s="16"/>
      <c r="G37" s="35">
        <v>8841041.3253000006</v>
      </c>
      <c r="H37" s="16"/>
      <c r="I37" s="16"/>
      <c r="J37" s="16"/>
      <c r="K37" s="18"/>
      <c r="L37" s="18"/>
      <c r="M37" s="18"/>
      <c r="N37" s="18"/>
    </row>
    <row r="38" spans="1:14" ht="11.25" customHeight="1" x14ac:dyDescent="0.25">
      <c r="A38" s="19" t="s">
        <v>87</v>
      </c>
      <c r="B38" s="15"/>
      <c r="C38" s="16"/>
      <c r="D38" s="16"/>
      <c r="E38" s="17"/>
      <c r="F38" s="16"/>
      <c r="G38" s="35">
        <v>8366481.8684</v>
      </c>
      <c r="H38" s="16"/>
      <c r="I38" s="16"/>
      <c r="J38" s="16"/>
      <c r="K38" s="18"/>
      <c r="L38" s="18"/>
      <c r="M38" s="18"/>
      <c r="N38" s="18"/>
    </row>
    <row r="39" spans="1:14" ht="11.25" customHeight="1" x14ac:dyDescent="0.25">
      <c r="A39" s="19" t="s">
        <v>88</v>
      </c>
      <c r="B39" s="15"/>
      <c r="C39" s="16"/>
      <c r="D39" s="16"/>
      <c r="E39" s="17"/>
      <c r="F39" s="16"/>
      <c r="G39" s="35"/>
      <c r="H39" s="16"/>
      <c r="I39" s="16"/>
      <c r="J39" s="16"/>
      <c r="K39" s="18"/>
      <c r="L39" s="18"/>
      <c r="M39" s="18"/>
      <c r="N39" s="18"/>
    </row>
    <row r="40" spans="1:14" ht="5.0999999999999996" customHeight="1" x14ac:dyDescent="0.25">
      <c r="A40" s="8"/>
      <c r="B40" s="9"/>
      <c r="C40" s="10"/>
      <c r="D40" s="10"/>
      <c r="E40" s="10"/>
      <c r="F40" s="10"/>
      <c r="G40" s="25"/>
      <c r="H40" s="10"/>
      <c r="I40" s="10"/>
      <c r="J40" s="10"/>
      <c r="K40" s="12"/>
      <c r="L40" s="12"/>
      <c r="M40" s="12"/>
      <c r="N40" s="12"/>
    </row>
    <row r="41" spans="1:14" s="30" customFormat="1" ht="11.25" customHeight="1" x14ac:dyDescent="0.25">
      <c r="A41" s="26" t="s">
        <v>110</v>
      </c>
      <c r="B41" s="10" t="s">
        <v>106</v>
      </c>
      <c r="C41" s="27">
        <f>C32/C24</f>
        <v>0.61821689012189152</v>
      </c>
      <c r="D41" s="27">
        <f>D32/D24</f>
        <v>0.62266851741035378</v>
      </c>
      <c r="E41" s="27">
        <f>E32/E24</f>
        <v>0.66149745751132949</v>
      </c>
      <c r="F41" s="27">
        <f t="shared" ref="F41:J41" si="1">F32/F24</f>
        <v>0.60201003289880894</v>
      </c>
      <c r="G41" s="28">
        <f>G32/G24</f>
        <v>0.61988802541588472</v>
      </c>
      <c r="H41" s="27">
        <f t="shared" si="1"/>
        <v>0.62201003289880896</v>
      </c>
      <c r="I41" s="27">
        <f t="shared" si="1"/>
        <v>0.64201003289880898</v>
      </c>
      <c r="J41" s="27">
        <f t="shared" si="1"/>
        <v>0.662010032898809</v>
      </c>
      <c r="K41" s="29"/>
      <c r="L41" s="29"/>
      <c r="M41" s="29"/>
      <c r="N41" s="29"/>
    </row>
    <row r="42" spans="1:14" ht="5.0999999999999996" customHeight="1" x14ac:dyDescent="0.25">
      <c r="A42" s="8"/>
      <c r="B42" s="9"/>
      <c r="C42" s="10"/>
      <c r="D42" s="10"/>
      <c r="E42" s="10"/>
      <c r="F42" s="10"/>
      <c r="G42" s="25"/>
      <c r="H42" s="10"/>
      <c r="I42" s="10"/>
      <c r="J42" s="10"/>
      <c r="K42" s="12"/>
      <c r="L42" s="12"/>
      <c r="M42" s="12"/>
      <c r="N42" s="12"/>
    </row>
    <row r="43" spans="1:14" s="30" customFormat="1" ht="11.25" customHeight="1" x14ac:dyDescent="0.25">
      <c r="A43" s="26" t="s">
        <v>111</v>
      </c>
      <c r="B43" s="10" t="s">
        <v>106</v>
      </c>
      <c r="C43" s="27">
        <f>C22*C41</f>
        <v>0.25482818415301023</v>
      </c>
      <c r="D43" s="27">
        <f>D22*D41</f>
        <v>0.27832177882693371</v>
      </c>
      <c r="E43" s="27">
        <f t="shared" ref="E43:J43" si="2">E22*E41</f>
        <v>0.28646837745615328</v>
      </c>
      <c r="F43" s="27">
        <f t="shared" si="2"/>
        <v>0.27700369097333977</v>
      </c>
      <c r="G43" s="37">
        <f>G22*G41</f>
        <v>0.29574142953665489</v>
      </c>
      <c r="H43" s="38">
        <f>H22*H41</f>
        <v>0.29856481579142824</v>
      </c>
      <c r="I43" s="27">
        <f t="shared" si="2"/>
        <v>0.32100501644940449</v>
      </c>
      <c r="J43" s="27">
        <f t="shared" si="2"/>
        <v>0.34424521710738071</v>
      </c>
      <c r="K43" s="29"/>
      <c r="L43" s="29"/>
      <c r="M43" s="29"/>
      <c r="N43" s="29"/>
    </row>
    <row r="44" spans="1:14" ht="15" customHeight="1" x14ac:dyDescent="0.25">
      <c r="G44" s="42"/>
    </row>
    <row r="45" spans="1:14" ht="15" customHeight="1" x14ac:dyDescent="0.25">
      <c r="G45" s="42"/>
    </row>
    <row r="46" spans="1:14" ht="15" customHeight="1" x14ac:dyDescent="0.25">
      <c r="G46" s="42"/>
    </row>
    <row r="47" spans="1:14" ht="15" customHeight="1" x14ac:dyDescent="0.25">
      <c r="G47" s="42"/>
    </row>
    <row r="48" spans="1:14" ht="15" customHeight="1" x14ac:dyDescent="0.25">
      <c r="G48" s="42"/>
    </row>
    <row r="49" spans="1:14" ht="15" customHeight="1" x14ac:dyDescent="0.25">
      <c r="A49" s="43" t="s">
        <v>112</v>
      </c>
      <c r="G49" s="42"/>
    </row>
    <row r="50" spans="1:14" ht="15" customHeight="1" x14ac:dyDescent="0.25">
      <c r="A50" s="44" t="s">
        <v>113</v>
      </c>
      <c r="G50" s="42"/>
    </row>
    <row r="51" spans="1:14" ht="15" customHeight="1" x14ac:dyDescent="0.25">
      <c r="A51" s="45" t="s">
        <v>114</v>
      </c>
      <c r="G51" s="42"/>
    </row>
    <row r="52" spans="1:14" ht="15" customHeight="1" x14ac:dyDescent="0.25">
      <c r="G52" s="42"/>
    </row>
    <row r="53" spans="1:14" ht="15" customHeight="1" x14ac:dyDescent="0.25">
      <c r="G53" s="42"/>
    </row>
    <row r="54" spans="1:14" ht="15" customHeight="1" x14ac:dyDescent="0.25">
      <c r="G54" s="42"/>
    </row>
    <row r="55" spans="1:14" ht="15" customHeight="1" x14ac:dyDescent="0.25">
      <c r="G55" s="42"/>
    </row>
    <row r="56" spans="1:14" ht="15" customHeight="1" x14ac:dyDescent="0.25">
      <c r="G56" s="42"/>
    </row>
    <row r="57" spans="1:14" ht="15" customHeight="1" x14ac:dyDescent="0.25">
      <c r="G57" s="42"/>
    </row>
    <row r="58" spans="1:14" ht="15" customHeight="1" x14ac:dyDescent="0.25">
      <c r="G58" s="42"/>
    </row>
    <row r="59" spans="1:14" ht="15" customHeight="1" x14ac:dyDescent="0.25">
      <c r="G59" s="42"/>
    </row>
    <row r="60" spans="1:14" ht="15" customHeight="1" x14ac:dyDescent="0.25">
      <c r="G60" s="42"/>
    </row>
    <row r="61" spans="1:14" ht="15" customHeight="1" x14ac:dyDescent="0.25">
      <c r="G61" s="42"/>
    </row>
    <row r="62" spans="1:14" ht="15" customHeight="1" x14ac:dyDescent="0.25">
      <c r="G62" s="42"/>
    </row>
    <row r="63" spans="1:14" ht="15" customHeight="1" x14ac:dyDescent="0.25">
      <c r="A63" s="46" t="s">
        <v>115</v>
      </c>
      <c r="B63" s="47" t="s">
        <v>98</v>
      </c>
      <c r="C63" s="48">
        <v>12692075</v>
      </c>
      <c r="D63" s="48">
        <v>13598098</v>
      </c>
      <c r="E63" s="49">
        <v>15214862</v>
      </c>
      <c r="F63" s="48">
        <v>15563018</v>
      </c>
      <c r="G63" s="50">
        <f>SUM(G64:G70)</f>
        <v>5589428.75</v>
      </c>
      <c r="H63" s="13"/>
      <c r="I63" s="13"/>
      <c r="J63" s="13"/>
      <c r="K63" s="48"/>
      <c r="L63" s="48"/>
      <c r="M63" s="48"/>
      <c r="N63" s="48"/>
    </row>
    <row r="64" spans="1:14" ht="15" customHeight="1" x14ac:dyDescent="0.25">
      <c r="A64" s="51" t="s">
        <v>99</v>
      </c>
      <c r="B64" s="47"/>
      <c r="C64" s="18"/>
      <c r="D64" s="18"/>
      <c r="E64" s="52"/>
      <c r="F64" s="18"/>
      <c r="G64" s="53">
        <v>1102437.97</v>
      </c>
      <c r="H64" s="18"/>
      <c r="I64" s="18"/>
      <c r="J64" s="18"/>
      <c r="K64" s="18"/>
      <c r="L64" s="18"/>
      <c r="M64" s="18"/>
      <c r="N64" s="18"/>
    </row>
    <row r="65" spans="1:14" ht="15" customHeight="1" x14ac:dyDescent="0.25">
      <c r="A65" s="51" t="s">
        <v>100</v>
      </c>
      <c r="B65" s="47"/>
      <c r="C65" s="18"/>
      <c r="D65" s="18"/>
      <c r="E65" s="52"/>
      <c r="F65" s="18"/>
      <c r="G65" s="53">
        <v>1106233.48</v>
      </c>
      <c r="H65" s="18"/>
      <c r="I65" s="18"/>
      <c r="J65" s="18"/>
      <c r="K65" s="18"/>
      <c r="L65" s="18"/>
      <c r="M65" s="18"/>
      <c r="N65" s="18"/>
    </row>
    <row r="66" spans="1:14" ht="15" customHeight="1" x14ac:dyDescent="0.25">
      <c r="A66" s="54" t="s">
        <v>101</v>
      </c>
      <c r="B66" s="47"/>
      <c r="C66" s="18"/>
      <c r="D66" s="18"/>
      <c r="E66" s="52"/>
      <c r="F66" s="18"/>
      <c r="G66" s="53">
        <v>850141.14999999991</v>
      </c>
      <c r="H66" s="18"/>
      <c r="I66" s="18"/>
      <c r="J66" s="18"/>
      <c r="K66" s="18"/>
      <c r="L66" s="18"/>
      <c r="M66" s="18"/>
      <c r="N66" s="18"/>
    </row>
    <row r="67" spans="1:14" ht="15" customHeight="1" x14ac:dyDescent="0.25">
      <c r="A67" s="51" t="s">
        <v>102</v>
      </c>
      <c r="B67" s="47"/>
      <c r="C67" s="18"/>
      <c r="D67" s="18"/>
      <c r="E67" s="52"/>
      <c r="F67" s="18"/>
      <c r="G67" s="48">
        <v>610962.92000000004</v>
      </c>
      <c r="H67" s="18"/>
      <c r="I67" s="18"/>
      <c r="J67" s="18"/>
      <c r="K67" s="18"/>
      <c r="L67" s="18"/>
      <c r="M67" s="18"/>
      <c r="N67" s="18"/>
    </row>
    <row r="68" spans="1:14" ht="15" customHeight="1" x14ac:dyDescent="0.25">
      <c r="A68" s="51" t="s">
        <v>103</v>
      </c>
      <c r="B68" s="47"/>
      <c r="C68" s="18"/>
      <c r="D68" s="18"/>
      <c r="E68" s="52"/>
      <c r="F68" s="18"/>
      <c r="G68" s="53">
        <v>691068.28</v>
      </c>
      <c r="H68" s="18"/>
      <c r="I68" s="18"/>
      <c r="J68" s="18"/>
      <c r="K68" s="18"/>
      <c r="L68" s="18"/>
      <c r="M68" s="18"/>
      <c r="N68" s="18"/>
    </row>
    <row r="69" spans="1:14" ht="15" customHeight="1" x14ac:dyDescent="0.25">
      <c r="A69" s="51" t="s">
        <v>87</v>
      </c>
      <c r="B69" s="47"/>
      <c r="C69" s="18"/>
      <c r="D69" s="18"/>
      <c r="E69" s="52"/>
      <c r="F69" s="18"/>
      <c r="G69" s="53">
        <v>574056.66</v>
      </c>
      <c r="H69" s="18"/>
      <c r="I69" s="18"/>
      <c r="J69" s="18"/>
      <c r="K69" s="18"/>
      <c r="L69" s="18"/>
      <c r="M69" s="18"/>
      <c r="N69" s="18"/>
    </row>
    <row r="70" spans="1:14" ht="15" customHeight="1" x14ac:dyDescent="0.25">
      <c r="A70" s="51" t="s">
        <v>88</v>
      </c>
      <c r="B70" s="47"/>
      <c r="C70" s="18"/>
      <c r="D70" s="18"/>
      <c r="E70" s="52"/>
      <c r="F70" s="18"/>
      <c r="G70" s="53">
        <v>654528.29</v>
      </c>
      <c r="H70" s="18"/>
      <c r="I70" s="18"/>
      <c r="J70" s="18"/>
      <c r="K70" s="18"/>
      <c r="L70" s="18"/>
      <c r="M70" s="18"/>
      <c r="N70" s="18"/>
    </row>
    <row r="71" spans="1:14" ht="5.0999999999999996" customHeight="1" x14ac:dyDescent="0.25"/>
    <row r="72" spans="1:14" s="30" customFormat="1" ht="15" customHeight="1" x14ac:dyDescent="0.25">
      <c r="A72" s="55" t="s">
        <v>111</v>
      </c>
      <c r="B72" s="56" t="s">
        <v>106</v>
      </c>
      <c r="C72" s="29">
        <f>C63/C4</f>
        <v>0.28714296244016163</v>
      </c>
      <c r="D72" s="29">
        <f>D63/D4</f>
        <v>0.32097297176920697</v>
      </c>
      <c r="E72" s="29">
        <f>E63/E4</f>
        <v>0.36705671919730692</v>
      </c>
      <c r="F72" s="29">
        <f>F63/F4</f>
        <v>0.38530765359923003</v>
      </c>
      <c r="G72" s="57">
        <f>G63/G4</f>
        <v>0.27110110363084239</v>
      </c>
      <c r="H72" s="29">
        <v>0.29856481579142824</v>
      </c>
      <c r="I72" s="29">
        <v>0.32100501644940449</v>
      </c>
      <c r="J72" s="29">
        <v>0.34424521710738071</v>
      </c>
      <c r="K72" s="29"/>
      <c r="L72" s="29"/>
      <c r="M72" s="29"/>
      <c r="N72" s="29"/>
    </row>
    <row r="74" spans="1:14" ht="15" customHeight="1" x14ac:dyDescent="0.25">
      <c r="C74" s="12"/>
      <c r="D74" s="12"/>
      <c r="E74" s="12"/>
      <c r="F74" s="12"/>
      <c r="G74" s="58"/>
      <c r="H74" s="12"/>
      <c r="I74" s="12"/>
      <c r="J74" s="12"/>
      <c r="K74" s="12"/>
      <c r="L74" s="12"/>
      <c r="M74" s="12"/>
      <c r="N74" s="12"/>
    </row>
    <row r="76" spans="1:14" ht="15" customHeight="1" x14ac:dyDescent="0.25">
      <c r="C76" s="12"/>
      <c r="D76" s="12"/>
      <c r="E76" s="12"/>
      <c r="F76" s="12"/>
      <c r="G76" s="58"/>
      <c r="H76" s="12"/>
      <c r="I76" s="12"/>
      <c r="J76" s="12"/>
      <c r="K76" s="12"/>
      <c r="L76" s="12"/>
      <c r="M76" s="12"/>
      <c r="N76" s="12"/>
    </row>
    <row r="77" spans="1:14" ht="15" customHeight="1" x14ac:dyDescent="0.25">
      <c r="C77" s="12"/>
      <c r="D77" s="12"/>
      <c r="E77" s="12"/>
      <c r="F77" s="12"/>
      <c r="G77" s="58"/>
      <c r="H77" s="12"/>
      <c r="I77" s="12"/>
      <c r="J77" s="12"/>
      <c r="K77" s="12"/>
      <c r="L77" s="12"/>
      <c r="M77" s="12"/>
      <c r="N77" s="12"/>
    </row>
    <row r="78" spans="1:14" ht="15" customHeight="1" x14ac:dyDescent="0.25">
      <c r="A78" s="59" t="s">
        <v>112</v>
      </c>
      <c r="C78" s="12"/>
      <c r="D78" s="12"/>
      <c r="E78" s="12"/>
      <c r="F78" s="12"/>
      <c r="G78" s="58"/>
      <c r="H78" s="12"/>
      <c r="I78" s="12"/>
      <c r="J78" s="12"/>
      <c r="K78" s="12"/>
      <c r="L78" s="12"/>
      <c r="M78" s="12"/>
      <c r="N78" s="12"/>
    </row>
    <row r="79" spans="1:14" ht="15" customHeight="1" x14ac:dyDescent="0.25">
      <c r="A79" s="44" t="s">
        <v>113</v>
      </c>
      <c r="C79" s="12"/>
      <c r="D79" s="12"/>
      <c r="E79" s="12"/>
      <c r="F79" s="12"/>
      <c r="G79" s="58"/>
      <c r="H79" s="12"/>
      <c r="I79" s="12"/>
      <c r="J79" s="12"/>
      <c r="K79" s="12"/>
      <c r="L79" s="12"/>
      <c r="M79" s="12"/>
      <c r="N79" s="12"/>
    </row>
    <row r="80" spans="1:14" ht="15" customHeight="1" x14ac:dyDescent="0.25">
      <c r="A80" s="60" t="s">
        <v>116</v>
      </c>
      <c r="C80" s="12"/>
      <c r="D80" s="12"/>
      <c r="E80" s="12"/>
      <c r="F80" s="12"/>
      <c r="G80" s="58"/>
      <c r="H80" s="12"/>
      <c r="I80" s="12"/>
      <c r="J80" s="12"/>
      <c r="K80" s="12"/>
      <c r="L80" s="12"/>
      <c r="M80" s="12"/>
      <c r="N80" s="12"/>
    </row>
    <row r="81" spans="1:14" ht="15" customHeight="1" x14ac:dyDescent="0.25">
      <c r="C81" s="12"/>
      <c r="D81" s="12"/>
      <c r="E81" s="12"/>
      <c r="F81" s="12"/>
      <c r="G81" s="58"/>
      <c r="H81" s="12"/>
      <c r="I81" s="12"/>
      <c r="J81" s="12"/>
      <c r="K81" s="12"/>
      <c r="L81" s="12"/>
      <c r="M81" s="12"/>
      <c r="N81" s="12"/>
    </row>
    <row r="82" spans="1:14" ht="15" customHeight="1" x14ac:dyDescent="0.25">
      <c r="A82" s="61"/>
      <c r="B82" s="62"/>
      <c r="C82" s="63"/>
      <c r="D82" s="63"/>
      <c r="E82" s="63"/>
      <c r="F82" s="63"/>
      <c r="G82" s="29"/>
      <c r="H82" s="29"/>
      <c r="I82" s="29"/>
      <c r="J82" s="29"/>
      <c r="K82" s="29"/>
      <c r="L82" s="63"/>
      <c r="M82" s="63"/>
      <c r="N82" s="63"/>
    </row>
    <row r="84" spans="1:14" ht="15" customHeight="1" x14ac:dyDescent="0.25">
      <c r="A84" s="46"/>
      <c r="B84" s="47"/>
      <c r="E84" s="64"/>
      <c r="G84" s="48"/>
      <c r="H84" s="48"/>
      <c r="I84" s="48"/>
      <c r="J84" s="48"/>
      <c r="K84" s="48"/>
    </row>
    <row r="85" spans="1:14" ht="15" customHeight="1" x14ac:dyDescent="0.25">
      <c r="A85" s="46"/>
      <c r="B85" s="47"/>
      <c r="C85" s="34"/>
      <c r="D85" s="34"/>
      <c r="E85" s="65"/>
      <c r="F85" s="34"/>
      <c r="G85" s="34"/>
      <c r="H85" s="34"/>
      <c r="I85" s="34"/>
      <c r="J85" s="34"/>
      <c r="K85" s="34"/>
      <c r="L85" s="34"/>
      <c r="M85" s="34"/>
      <c r="N85" s="34"/>
    </row>
    <row r="86" spans="1:14" ht="15" customHeight="1" x14ac:dyDescent="0.25">
      <c r="A86" s="46"/>
      <c r="B86" s="47"/>
      <c r="E86" s="64"/>
      <c r="G86" s="48"/>
      <c r="H86" s="48"/>
      <c r="I86" s="48"/>
      <c r="J86" s="48"/>
      <c r="K86" s="48"/>
    </row>
    <row r="87" spans="1:14" ht="15" customHeight="1" x14ac:dyDescent="0.25">
      <c r="A87" s="46"/>
      <c r="B87" s="47"/>
      <c r="C87" s="48"/>
      <c r="D87" s="48"/>
      <c r="E87" s="49"/>
      <c r="F87" s="48"/>
      <c r="G87" s="48"/>
      <c r="H87" s="48"/>
      <c r="I87" s="48"/>
      <c r="J87" s="48"/>
      <c r="K87" s="48"/>
      <c r="L87" s="48"/>
      <c r="M87" s="48"/>
      <c r="N87" s="48"/>
    </row>
    <row r="88" spans="1:14" ht="15" customHeight="1" x14ac:dyDescent="0.25">
      <c r="A88" s="66"/>
      <c r="B88" s="67"/>
      <c r="E88" s="64"/>
    </row>
    <row r="89" spans="1:14" ht="15" customHeight="1" x14ac:dyDescent="0.25">
      <c r="A89" s="46"/>
      <c r="B89" s="47"/>
      <c r="E89" s="64"/>
      <c r="G89" s="48"/>
      <c r="H89" s="48"/>
      <c r="I89" s="48"/>
      <c r="J89" s="48"/>
      <c r="K89" s="48"/>
    </row>
    <row r="90" spans="1:14" ht="15" customHeight="1" x14ac:dyDescent="0.25">
      <c r="A90" s="46"/>
      <c r="B90" s="47"/>
      <c r="E90" s="64"/>
      <c r="G90" s="48"/>
      <c r="H90" s="48"/>
      <c r="I90" s="48"/>
      <c r="J90" s="48"/>
      <c r="K90" s="48"/>
    </row>
    <row r="91" spans="1:14" ht="15" customHeight="1" x14ac:dyDescent="0.25">
      <c r="A91" s="66"/>
      <c r="B91" s="67"/>
      <c r="E91" s="64"/>
      <c r="G91" s="68"/>
      <c r="I91" s="68"/>
      <c r="J91" s="68"/>
      <c r="K91" s="68"/>
    </row>
    <row r="92" spans="1:14" ht="15" customHeight="1" x14ac:dyDescent="0.25">
      <c r="A92" s="61"/>
      <c r="B92" s="62"/>
      <c r="C92" s="63"/>
      <c r="D92" s="63"/>
      <c r="E92" s="69"/>
      <c r="F92" s="63"/>
      <c r="G92" s="70"/>
      <c r="H92" s="70"/>
      <c r="I92" s="70"/>
      <c r="J92" s="70"/>
      <c r="K92" s="70"/>
      <c r="L92" s="63"/>
      <c r="M92" s="63"/>
      <c r="N92" s="63"/>
    </row>
    <row r="94" spans="1:14" ht="15" customHeight="1" x14ac:dyDescent="0.25">
      <c r="A94" s="46"/>
      <c r="B94" s="47"/>
      <c r="E94" s="64"/>
      <c r="G94" s="71"/>
      <c r="H94" s="71"/>
      <c r="I94" s="71"/>
      <c r="J94" s="71"/>
      <c r="K94" s="71"/>
    </row>
    <row r="95" spans="1:14" ht="15" customHeight="1" x14ac:dyDescent="0.25">
      <c r="A95" s="46"/>
      <c r="B95" s="47"/>
      <c r="C95" s="72"/>
      <c r="D95" s="72"/>
      <c r="E95" s="73"/>
      <c r="F95" s="72"/>
      <c r="G95" s="72"/>
      <c r="H95" s="72"/>
      <c r="I95" s="72"/>
      <c r="J95" s="72"/>
      <c r="K95" s="72"/>
      <c r="L95" s="72"/>
      <c r="M95" s="72"/>
      <c r="N95" s="7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5"/>
  <sheetViews>
    <sheetView workbookViewId="0"/>
  </sheetViews>
  <sheetFormatPr baseColWidth="10" defaultRowHeight="15" customHeight="1" x14ac:dyDescent="0.25"/>
  <cols>
    <col min="1" max="1" width="21" style="39" customWidth="1"/>
    <col min="2" max="2" width="7.28515625" style="40" customWidth="1"/>
    <col min="3" max="3" width="13.7109375" style="41" bestFit="1" customWidth="1"/>
    <col min="4" max="4" width="13.42578125" style="41" customWidth="1"/>
    <col min="5" max="5" width="14.28515625" style="41" customWidth="1"/>
    <col min="6" max="6" width="14.140625" style="41" customWidth="1"/>
    <col min="7" max="7" width="13.7109375" style="41" customWidth="1"/>
    <col min="8" max="8" width="13.42578125" style="41" customWidth="1"/>
    <col min="9" max="10" width="13.5703125" style="41" customWidth="1"/>
    <col min="11" max="11" width="13.7109375" style="41" bestFit="1" customWidth="1"/>
    <col min="12" max="12" width="14.7109375" style="41" customWidth="1"/>
    <col min="13" max="13" width="20.28515625" style="41" bestFit="1" customWidth="1"/>
    <col min="14" max="14" width="13.5703125" style="41" bestFit="1" customWidth="1"/>
    <col min="15" max="18" width="13.5703125" style="13" bestFit="1" customWidth="1"/>
    <col min="19" max="16384" width="11.42578125" style="13"/>
  </cols>
  <sheetData>
    <row r="2" spans="1:14" s="7" customFormat="1" ht="12" customHeight="1" x14ac:dyDescent="0.25">
      <c r="A2" s="5" t="s">
        <v>46</v>
      </c>
      <c r="B2" s="5" t="s">
        <v>95</v>
      </c>
      <c r="C2" s="5">
        <v>2012</v>
      </c>
      <c r="D2" s="5">
        <v>2013</v>
      </c>
      <c r="E2" s="5">
        <v>2014</v>
      </c>
      <c r="F2" s="5">
        <v>2015</v>
      </c>
      <c r="G2" s="6" t="str">
        <f>A11</f>
        <v>JULIO 2016</v>
      </c>
      <c r="H2" s="5" t="s">
        <v>96</v>
      </c>
      <c r="I2" s="5">
        <v>2017</v>
      </c>
      <c r="J2" s="5">
        <v>2018</v>
      </c>
    </row>
    <row r="3" spans="1:14" ht="5.0999999999999996" customHeight="1" x14ac:dyDescent="0.25">
      <c r="A3" s="8"/>
      <c r="B3" s="9"/>
      <c r="C3" s="10"/>
      <c r="D3" s="10"/>
      <c r="E3" s="10"/>
      <c r="F3" s="10"/>
      <c r="G3" s="11"/>
      <c r="H3" s="10"/>
      <c r="I3" s="10"/>
      <c r="J3" s="10"/>
      <c r="K3" s="12"/>
      <c r="L3" s="13"/>
      <c r="M3" s="13"/>
      <c r="N3" s="13"/>
    </row>
    <row r="4" spans="1:14" ht="11.25" x14ac:dyDescent="0.25">
      <c r="A4" s="14" t="s">
        <v>97</v>
      </c>
      <c r="B4" s="15" t="s">
        <v>98</v>
      </c>
      <c r="C4" s="16">
        <v>44201240.009999998</v>
      </c>
      <c r="D4" s="16">
        <v>42365243.170000002</v>
      </c>
      <c r="E4" s="17">
        <v>41450983.469999999</v>
      </c>
      <c r="F4" s="16">
        <v>40391146.800804429</v>
      </c>
      <c r="G4" s="4">
        <f>SUM(G5:G11)</f>
        <v>24091112.549999997</v>
      </c>
      <c r="H4" s="16">
        <v>41105577.119999997</v>
      </c>
      <c r="I4" s="16">
        <v>41602592.325000003</v>
      </c>
      <c r="J4" s="16">
        <v>42112331.25</v>
      </c>
      <c r="K4" s="18"/>
      <c r="L4" s="13"/>
      <c r="M4" s="13"/>
      <c r="N4" s="13"/>
    </row>
    <row r="5" spans="1:14" ht="9.75" customHeight="1" x14ac:dyDescent="0.25">
      <c r="A5" s="19" t="s">
        <v>99</v>
      </c>
      <c r="B5" s="15"/>
      <c r="C5" s="16"/>
      <c r="D5" s="16"/>
      <c r="E5" s="17"/>
      <c r="F5" s="16"/>
      <c r="G5" s="20">
        <v>3654569.28</v>
      </c>
      <c r="H5" s="16"/>
      <c r="I5" s="16"/>
      <c r="J5" s="16"/>
      <c r="K5" s="18"/>
      <c r="L5" s="18"/>
      <c r="M5" s="18"/>
      <c r="N5" s="18"/>
    </row>
    <row r="6" spans="1:14" ht="9.75" customHeight="1" x14ac:dyDescent="0.25">
      <c r="A6" s="19" t="s">
        <v>100</v>
      </c>
      <c r="B6" s="15"/>
      <c r="C6" s="16"/>
      <c r="D6" s="16"/>
      <c r="E6" s="17"/>
      <c r="F6" s="16"/>
      <c r="G6" s="20">
        <v>3354042.44</v>
      </c>
      <c r="H6" s="16"/>
      <c r="I6" s="16"/>
      <c r="J6" s="16"/>
      <c r="K6" s="18"/>
      <c r="L6" s="18"/>
      <c r="M6" s="18"/>
      <c r="N6" s="18"/>
    </row>
    <row r="7" spans="1:14" ht="9.75" customHeight="1" x14ac:dyDescent="0.25">
      <c r="A7" s="21" t="s">
        <v>101</v>
      </c>
      <c r="B7" s="15"/>
      <c r="C7" s="16"/>
      <c r="D7" s="16"/>
      <c r="E7" s="17"/>
      <c r="F7" s="16"/>
      <c r="G7" s="20">
        <v>3304787.66</v>
      </c>
      <c r="H7" s="16"/>
      <c r="I7" s="16"/>
      <c r="J7" s="16"/>
      <c r="K7" s="18"/>
      <c r="L7" s="18"/>
      <c r="M7" s="18"/>
      <c r="N7" s="18"/>
    </row>
    <row r="8" spans="1:14" ht="9.75" customHeight="1" x14ac:dyDescent="0.25">
      <c r="A8" s="19" t="s">
        <v>102</v>
      </c>
      <c r="B8" s="15"/>
      <c r="C8" s="16"/>
      <c r="D8" s="16"/>
      <c r="E8" s="17"/>
      <c r="F8" s="16"/>
      <c r="G8" s="20">
        <v>3478737.6</v>
      </c>
      <c r="H8" s="16"/>
      <c r="I8" s="16"/>
      <c r="J8" s="16"/>
      <c r="K8" s="18"/>
      <c r="L8" s="18"/>
      <c r="M8" s="18"/>
      <c r="N8" s="18"/>
    </row>
    <row r="9" spans="1:14" ht="9.75" customHeight="1" x14ac:dyDescent="0.25">
      <c r="A9" s="19" t="s">
        <v>103</v>
      </c>
      <c r="B9" s="15"/>
      <c r="C9" s="16"/>
      <c r="D9" s="16"/>
      <c r="E9" s="17"/>
      <c r="F9" s="16"/>
      <c r="G9" s="20">
        <v>3368359.9</v>
      </c>
      <c r="H9" s="16"/>
      <c r="I9" s="16"/>
      <c r="J9" s="16"/>
      <c r="K9" s="18"/>
      <c r="L9" s="18"/>
      <c r="M9" s="18"/>
      <c r="N9" s="18"/>
    </row>
    <row r="10" spans="1:14" ht="9.75" customHeight="1" x14ac:dyDescent="0.25">
      <c r="A10" s="19" t="s">
        <v>87</v>
      </c>
      <c r="B10" s="15"/>
      <c r="C10" s="16"/>
      <c r="D10" s="16"/>
      <c r="E10" s="17"/>
      <c r="F10" s="16"/>
      <c r="G10" s="20">
        <v>3457009.56</v>
      </c>
      <c r="H10" s="16"/>
      <c r="I10" s="16"/>
      <c r="J10" s="16"/>
      <c r="K10" s="18"/>
      <c r="L10" s="18"/>
      <c r="M10" s="18"/>
      <c r="N10" s="18"/>
    </row>
    <row r="11" spans="1:14" ht="9.75" customHeight="1" x14ac:dyDescent="0.25">
      <c r="A11" s="19" t="s">
        <v>88</v>
      </c>
      <c r="B11" s="15"/>
      <c r="C11" s="16"/>
      <c r="D11" s="16"/>
      <c r="E11" s="17"/>
      <c r="F11" s="16"/>
      <c r="G11" s="20">
        <v>3473606.11</v>
      </c>
      <c r="H11" s="16"/>
      <c r="I11" s="16"/>
      <c r="J11" s="16"/>
      <c r="K11" s="18"/>
      <c r="L11" s="18"/>
      <c r="M11" s="18"/>
      <c r="N11" s="18"/>
    </row>
    <row r="12" spans="1:14" ht="5.25" customHeight="1" x14ac:dyDescent="0.25">
      <c r="A12" s="14"/>
      <c r="B12" s="15"/>
      <c r="C12" s="16"/>
      <c r="D12" s="16"/>
      <c r="E12" s="17"/>
      <c r="F12" s="16"/>
      <c r="G12" s="20"/>
      <c r="H12" s="16"/>
      <c r="I12" s="16"/>
      <c r="J12" s="16"/>
      <c r="K12" s="18"/>
      <c r="L12" s="18"/>
      <c r="M12" s="18"/>
      <c r="N12" s="18"/>
    </row>
    <row r="13" spans="1:14" ht="10.5" customHeight="1" x14ac:dyDescent="0.25">
      <c r="A13" s="14" t="s">
        <v>104</v>
      </c>
      <c r="B13" s="15" t="s">
        <v>98</v>
      </c>
      <c r="C13" s="22">
        <v>18219692.649999999</v>
      </c>
      <c r="D13" s="22">
        <v>18936511.98</v>
      </c>
      <c r="E13" s="23">
        <v>17950780.979999997</v>
      </c>
      <c r="F13" s="22">
        <v>18585233.027751699</v>
      </c>
      <c r="G13" s="20">
        <f>SUM(G14:G20)</f>
        <v>11491269.42578431</v>
      </c>
      <c r="H13" s="22">
        <v>19730677.017599996</v>
      </c>
      <c r="I13" s="22">
        <v>20801296.162500001</v>
      </c>
      <c r="J13" s="22">
        <v>21898412.25</v>
      </c>
      <c r="K13" s="13"/>
      <c r="L13" s="13"/>
      <c r="M13" s="13"/>
      <c r="N13" s="13"/>
    </row>
    <row r="14" spans="1:14" ht="10.5" customHeight="1" x14ac:dyDescent="0.25">
      <c r="A14" s="19" t="s">
        <v>99</v>
      </c>
      <c r="B14" s="15"/>
      <c r="C14" s="16"/>
      <c r="D14" s="16"/>
      <c r="E14" s="17"/>
      <c r="F14" s="16"/>
      <c r="G14" s="24">
        <v>1581845.7636779975</v>
      </c>
      <c r="H14" s="16"/>
      <c r="I14" s="16"/>
      <c r="J14" s="16"/>
      <c r="K14" s="18"/>
      <c r="L14" s="18"/>
      <c r="M14" s="18"/>
      <c r="N14" s="18"/>
    </row>
    <row r="15" spans="1:14" ht="10.5" customHeight="1" x14ac:dyDescent="0.25">
      <c r="A15" s="19" t="s">
        <v>100</v>
      </c>
      <c r="B15" s="15"/>
      <c r="C15" s="16"/>
      <c r="D15" s="16"/>
      <c r="E15" s="17"/>
      <c r="F15" s="16"/>
      <c r="G15" s="24">
        <v>1697094.1387182148</v>
      </c>
      <c r="H15" s="16"/>
      <c r="I15" s="16"/>
      <c r="J15" s="16"/>
      <c r="K15" s="18"/>
      <c r="L15" s="18"/>
      <c r="M15" s="18"/>
      <c r="N15" s="18"/>
    </row>
    <row r="16" spans="1:14" ht="10.5" customHeight="1" x14ac:dyDescent="0.25">
      <c r="A16" s="21" t="s">
        <v>101</v>
      </c>
      <c r="B16" s="15"/>
      <c r="C16" s="16"/>
      <c r="D16" s="16"/>
      <c r="E16" s="17"/>
      <c r="F16" s="16"/>
      <c r="G16" s="24">
        <v>1566561.8769874778</v>
      </c>
      <c r="H16" s="16"/>
      <c r="I16" s="16"/>
      <c r="J16" s="16"/>
      <c r="K16" s="18"/>
      <c r="L16" s="18"/>
      <c r="M16" s="18"/>
      <c r="N16" s="18"/>
    </row>
    <row r="17" spans="1:14" ht="10.5" customHeight="1" x14ac:dyDescent="0.25">
      <c r="A17" s="19" t="s">
        <v>102</v>
      </c>
      <c r="B17" s="15"/>
      <c r="C17" s="16"/>
      <c r="D17" s="16"/>
      <c r="E17" s="17"/>
      <c r="F17" s="16"/>
      <c r="G17" s="24">
        <v>1596729.0113014253</v>
      </c>
      <c r="H17" s="16"/>
      <c r="I17" s="16"/>
      <c r="J17" s="16"/>
      <c r="K17" s="18"/>
      <c r="L17" s="18"/>
      <c r="M17" s="18"/>
      <c r="N17" s="18"/>
    </row>
    <row r="18" spans="1:14" ht="10.5" customHeight="1" x14ac:dyDescent="0.25">
      <c r="A18" s="19" t="s">
        <v>103</v>
      </c>
      <c r="B18" s="15"/>
      <c r="C18" s="16"/>
      <c r="D18" s="16"/>
      <c r="E18" s="17"/>
      <c r="F18" s="16"/>
      <c r="G18" s="24">
        <v>1722801.1611582187</v>
      </c>
      <c r="H18" s="16"/>
      <c r="I18" s="16"/>
      <c r="J18" s="16"/>
      <c r="K18" s="18"/>
      <c r="L18" s="18"/>
      <c r="M18" s="18"/>
      <c r="N18" s="18"/>
    </row>
    <row r="19" spans="1:14" ht="10.5" customHeight="1" x14ac:dyDescent="0.25">
      <c r="A19" s="19" t="s">
        <v>87</v>
      </c>
      <c r="B19" s="15"/>
      <c r="C19" s="16"/>
      <c r="D19" s="16"/>
      <c r="E19" s="17"/>
      <c r="F19" s="16"/>
      <c r="G19" s="24">
        <v>1671342.6481596101</v>
      </c>
      <c r="H19" s="16"/>
      <c r="I19" s="16"/>
      <c r="J19" s="16"/>
      <c r="K19" s="18"/>
      <c r="L19" s="18"/>
      <c r="M19" s="18"/>
      <c r="N19" s="18"/>
    </row>
    <row r="20" spans="1:14" ht="10.5" customHeight="1" x14ac:dyDescent="0.25">
      <c r="A20" s="19" t="s">
        <v>88</v>
      </c>
      <c r="B20" s="15"/>
      <c r="C20" s="16"/>
      <c r="D20" s="16"/>
      <c r="E20" s="17"/>
      <c r="F20" s="16"/>
      <c r="G20" s="24">
        <v>1654894.8257813654</v>
      </c>
      <c r="H20" s="16"/>
      <c r="I20" s="16"/>
      <c r="J20" s="16"/>
      <c r="K20" s="18"/>
      <c r="L20" s="18"/>
      <c r="M20" s="18"/>
      <c r="N20" s="18"/>
    </row>
    <row r="21" spans="1:14" ht="5.0999999999999996" customHeight="1" x14ac:dyDescent="0.25">
      <c r="A21" s="8"/>
      <c r="B21" s="9"/>
      <c r="C21" s="10"/>
      <c r="D21" s="10"/>
      <c r="E21" s="10"/>
      <c r="F21" s="10"/>
      <c r="G21" s="25"/>
      <c r="H21" s="10"/>
      <c r="I21" s="10"/>
      <c r="J21" s="10"/>
      <c r="K21" s="12"/>
      <c r="L21" s="12"/>
      <c r="M21" s="12"/>
      <c r="N21" s="12"/>
    </row>
    <row r="22" spans="1:14" s="30" customFormat="1" ht="11.25" x14ac:dyDescent="0.25">
      <c r="A22" s="26" t="s">
        <v>105</v>
      </c>
      <c r="B22" s="10" t="s">
        <v>106</v>
      </c>
      <c r="C22" s="27">
        <f>C13/C4</f>
        <v>0.41219867691218648</v>
      </c>
      <c r="D22" s="27">
        <f>D13/D4</f>
        <v>0.44698225628053206</v>
      </c>
      <c r="E22" s="27">
        <f>E13/E4</f>
        <v>0.43306043614120304</v>
      </c>
      <c r="F22" s="27">
        <f t="shared" ref="F22:J22" si="0">F13/F4</f>
        <v>0.46013135302663793</v>
      </c>
      <c r="G22" s="28">
        <f>G13/G4</f>
        <v>0.47699206094922803</v>
      </c>
      <c r="H22" s="27">
        <f t="shared" si="0"/>
        <v>0.47999999999999993</v>
      </c>
      <c r="I22" s="27">
        <f t="shared" si="0"/>
        <v>0.5</v>
      </c>
      <c r="J22" s="27">
        <f t="shared" si="0"/>
        <v>0.52</v>
      </c>
      <c r="K22" s="29"/>
      <c r="L22" s="29"/>
      <c r="M22" s="29"/>
      <c r="N22" s="29"/>
    </row>
    <row r="23" spans="1:14" ht="3" customHeight="1" x14ac:dyDescent="0.25">
      <c r="A23" s="8"/>
      <c r="B23" s="9"/>
      <c r="C23" s="10"/>
      <c r="D23" s="10"/>
      <c r="E23" s="10"/>
      <c r="F23" s="10"/>
      <c r="G23" s="25"/>
      <c r="H23" s="10"/>
      <c r="I23" s="10"/>
      <c r="J23" s="10"/>
      <c r="K23" s="12"/>
      <c r="L23" s="12"/>
      <c r="M23" s="12"/>
      <c r="N23" s="12"/>
    </row>
    <row r="24" spans="1:14" ht="11.25" customHeight="1" x14ac:dyDescent="0.25">
      <c r="A24" s="14" t="s">
        <v>107</v>
      </c>
      <c r="B24" s="15" t="s">
        <v>108</v>
      </c>
      <c r="C24" s="31">
        <v>170968891.79000002</v>
      </c>
      <c r="D24" s="31">
        <v>182370645.03</v>
      </c>
      <c r="E24" s="32">
        <v>191926255.41999999</v>
      </c>
      <c r="F24" s="31">
        <v>211411824.28</v>
      </c>
      <c r="G24" s="33">
        <f>SUM(G25:G31)</f>
        <v>141491590.32999998</v>
      </c>
      <c r="H24" s="31">
        <v>232553006.70800003</v>
      </c>
      <c r="I24" s="31">
        <v>255808307.37880006</v>
      </c>
      <c r="J24" s="31">
        <v>281389138.11668009</v>
      </c>
      <c r="K24" s="34"/>
      <c r="L24" s="13"/>
      <c r="M24" s="13"/>
      <c r="N24" s="13"/>
    </row>
    <row r="25" spans="1:14" ht="11.25" customHeight="1" x14ac:dyDescent="0.25">
      <c r="A25" s="19" t="s">
        <v>99</v>
      </c>
      <c r="B25" s="15"/>
      <c r="C25" s="16"/>
      <c r="D25" s="16"/>
      <c r="E25" s="17"/>
      <c r="F25" s="16"/>
      <c r="G25" s="35">
        <v>18849728.390000001</v>
      </c>
      <c r="H25" s="16"/>
      <c r="I25" s="16"/>
      <c r="J25" s="16"/>
      <c r="K25" s="18"/>
      <c r="L25" s="18"/>
      <c r="M25" s="18"/>
      <c r="N25" s="18"/>
    </row>
    <row r="26" spans="1:14" ht="11.25" customHeight="1" x14ac:dyDescent="0.25">
      <c r="A26" s="19" t="s">
        <v>100</v>
      </c>
      <c r="B26" s="15"/>
      <c r="C26" s="16"/>
      <c r="D26" s="16"/>
      <c r="E26" s="17"/>
      <c r="F26" s="16"/>
      <c r="G26" s="35">
        <v>21323610.82</v>
      </c>
      <c r="H26" s="16"/>
      <c r="I26" s="16"/>
      <c r="J26" s="16"/>
      <c r="K26" s="18"/>
      <c r="L26" s="18"/>
      <c r="M26" s="18"/>
      <c r="N26" s="18"/>
    </row>
    <row r="27" spans="1:14" ht="11.25" customHeight="1" x14ac:dyDescent="0.25">
      <c r="A27" s="21" t="s">
        <v>101</v>
      </c>
      <c r="B27" s="15"/>
      <c r="C27" s="16"/>
      <c r="D27" s="16"/>
      <c r="E27" s="17"/>
      <c r="F27" s="16"/>
      <c r="G27" s="35">
        <v>18774372.32</v>
      </c>
      <c r="H27" s="16"/>
      <c r="I27" s="16"/>
      <c r="J27" s="16"/>
      <c r="K27" s="18"/>
      <c r="L27" s="18"/>
      <c r="M27" s="18"/>
      <c r="N27" s="18"/>
    </row>
    <row r="28" spans="1:14" ht="11.25" customHeight="1" x14ac:dyDescent="0.25">
      <c r="A28" s="19" t="s">
        <v>102</v>
      </c>
      <c r="B28" s="15"/>
      <c r="C28" s="16"/>
      <c r="D28" s="16"/>
      <c r="E28" s="17"/>
      <c r="F28" s="16"/>
      <c r="G28" s="35">
        <v>19151377.82</v>
      </c>
      <c r="H28" s="16"/>
      <c r="I28" s="16"/>
      <c r="J28" s="16"/>
      <c r="K28" s="18"/>
      <c r="L28" s="18"/>
      <c r="M28" s="18"/>
      <c r="N28" s="18"/>
    </row>
    <row r="29" spans="1:14" ht="11.25" customHeight="1" x14ac:dyDescent="0.25">
      <c r="A29" s="19" t="s">
        <v>103</v>
      </c>
      <c r="B29" s="15"/>
      <c r="C29" s="16"/>
      <c r="D29" s="16"/>
      <c r="E29" s="17"/>
      <c r="F29" s="16"/>
      <c r="G29" s="35">
        <v>21539394.079999998</v>
      </c>
      <c r="H29" s="16"/>
      <c r="I29" s="16"/>
      <c r="J29" s="16"/>
      <c r="K29" s="18"/>
      <c r="L29" s="18"/>
      <c r="M29" s="18"/>
      <c r="N29" s="18"/>
    </row>
    <row r="30" spans="1:14" ht="11.25" customHeight="1" x14ac:dyDescent="0.25">
      <c r="A30" s="19" t="s">
        <v>87</v>
      </c>
      <c r="B30" s="15"/>
      <c r="C30" s="31"/>
      <c r="D30" s="31"/>
      <c r="E30" s="32"/>
      <c r="F30" s="31"/>
      <c r="G30" s="35">
        <v>21004475.030000001</v>
      </c>
      <c r="H30" s="31"/>
      <c r="I30" s="31"/>
      <c r="J30" s="31"/>
      <c r="K30" s="34"/>
      <c r="L30" s="34"/>
      <c r="M30" s="34"/>
      <c r="N30" s="34"/>
    </row>
    <row r="31" spans="1:14" ht="11.25" customHeight="1" x14ac:dyDescent="0.25">
      <c r="A31" s="19" t="s">
        <v>88</v>
      </c>
      <c r="B31" s="15"/>
      <c r="C31" s="31"/>
      <c r="D31" s="31"/>
      <c r="E31" s="32"/>
      <c r="F31" s="31"/>
      <c r="G31" s="35">
        <v>20848631.870000001</v>
      </c>
      <c r="H31" s="31"/>
      <c r="I31" s="31"/>
      <c r="J31" s="31"/>
      <c r="K31" s="34"/>
      <c r="L31" s="34"/>
      <c r="M31" s="34"/>
      <c r="N31" s="34"/>
    </row>
    <row r="32" spans="1:14" ht="11.25" customHeight="1" x14ac:dyDescent="0.25">
      <c r="A32" s="36" t="s">
        <v>109</v>
      </c>
      <c r="B32" s="15" t="s">
        <v>108</v>
      </c>
      <c r="C32" s="31">
        <v>105695856.59</v>
      </c>
      <c r="D32" s="31">
        <v>113556459.16</v>
      </c>
      <c r="E32" s="32">
        <v>126958729.99000001</v>
      </c>
      <c r="F32" s="31">
        <v>127272039.29000001</v>
      </c>
      <c r="G32" s="33">
        <f>SUM(G33:G39)</f>
        <v>83226090.586099997</v>
      </c>
      <c r="H32" s="31">
        <v>144650303.35316005</v>
      </c>
      <c r="I32" s="31">
        <v>164231499.83605206</v>
      </c>
      <c r="J32" s="31">
        <v>186282432.5819909</v>
      </c>
      <c r="K32" s="18"/>
      <c r="L32" s="13"/>
      <c r="M32" s="13"/>
      <c r="N32" s="13"/>
    </row>
    <row r="33" spans="1:14" ht="11.25" customHeight="1" x14ac:dyDescent="0.25">
      <c r="A33" s="19" t="s">
        <v>99</v>
      </c>
      <c r="B33" s="15"/>
      <c r="C33" s="16"/>
      <c r="D33" s="16"/>
      <c r="E33" s="17"/>
      <c r="F33" s="16"/>
      <c r="G33" s="35">
        <v>26801834.278699998</v>
      </c>
      <c r="H33" s="16"/>
      <c r="I33" s="16"/>
      <c r="J33" s="16"/>
      <c r="K33" s="18"/>
      <c r="L33" s="18"/>
      <c r="M33" s="18"/>
      <c r="N33" s="18"/>
    </row>
    <row r="34" spans="1:14" ht="11.25" customHeight="1" x14ac:dyDescent="0.25">
      <c r="A34" s="19" t="s">
        <v>100</v>
      </c>
      <c r="B34" s="15"/>
      <c r="C34" s="16"/>
      <c r="D34" s="16"/>
      <c r="E34" s="17"/>
      <c r="F34" s="16"/>
      <c r="G34" s="35">
        <v>15725386.234100003</v>
      </c>
      <c r="H34" s="16"/>
      <c r="I34" s="16"/>
      <c r="J34" s="16"/>
      <c r="K34" s="18"/>
      <c r="L34" s="18"/>
      <c r="M34" s="18"/>
      <c r="N34" s="18"/>
    </row>
    <row r="35" spans="1:14" ht="11.25" customHeight="1" x14ac:dyDescent="0.25">
      <c r="A35" s="21" t="s">
        <v>101</v>
      </c>
      <c r="B35" s="15"/>
      <c r="C35" s="16"/>
      <c r="D35" s="16"/>
      <c r="E35" s="17"/>
      <c r="F35" s="16"/>
      <c r="G35" s="35">
        <v>7398619.3352000006</v>
      </c>
      <c r="H35" s="16"/>
      <c r="I35" s="16"/>
      <c r="J35" s="16"/>
      <c r="K35" s="18"/>
      <c r="L35" s="18"/>
      <c r="M35" s="18"/>
      <c r="N35" s="18"/>
    </row>
    <row r="36" spans="1:14" ht="11.25" customHeight="1" x14ac:dyDescent="0.25">
      <c r="A36" s="19" t="s">
        <v>102</v>
      </c>
      <c r="B36" s="15"/>
      <c r="C36" s="16"/>
      <c r="D36" s="16"/>
      <c r="E36" s="17"/>
      <c r="F36" s="16"/>
      <c r="G36" s="35">
        <v>7651762.2583999988</v>
      </c>
      <c r="H36" s="16"/>
      <c r="I36" s="16"/>
      <c r="J36" s="16"/>
      <c r="K36" s="18"/>
      <c r="L36" s="18"/>
      <c r="M36" s="18"/>
      <c r="N36" s="18"/>
    </row>
    <row r="37" spans="1:14" ht="11.25" customHeight="1" x14ac:dyDescent="0.25">
      <c r="A37" s="19" t="s">
        <v>103</v>
      </c>
      <c r="B37" s="15"/>
      <c r="C37" s="16"/>
      <c r="D37" s="16"/>
      <c r="E37" s="17"/>
      <c r="F37" s="16"/>
      <c r="G37" s="35">
        <v>8841041.3253000006</v>
      </c>
      <c r="H37" s="16"/>
      <c r="I37" s="16"/>
      <c r="J37" s="16"/>
      <c r="K37" s="18"/>
      <c r="L37" s="18"/>
      <c r="M37" s="18"/>
      <c r="N37" s="18"/>
    </row>
    <row r="38" spans="1:14" ht="11.25" customHeight="1" x14ac:dyDescent="0.25">
      <c r="A38" s="19" t="s">
        <v>87</v>
      </c>
      <c r="B38" s="15"/>
      <c r="C38" s="16"/>
      <c r="D38" s="16"/>
      <c r="E38" s="17"/>
      <c r="F38" s="16"/>
      <c r="G38" s="35">
        <v>8366481.8684</v>
      </c>
      <c r="H38" s="16"/>
      <c r="I38" s="16"/>
      <c r="J38" s="16"/>
      <c r="K38" s="18"/>
      <c r="L38" s="18"/>
      <c r="M38" s="18"/>
      <c r="N38" s="18"/>
    </row>
    <row r="39" spans="1:14" ht="11.25" customHeight="1" x14ac:dyDescent="0.25">
      <c r="A39" s="19" t="s">
        <v>88</v>
      </c>
      <c r="B39" s="15"/>
      <c r="C39" s="16"/>
      <c r="D39" s="16"/>
      <c r="E39" s="17"/>
      <c r="F39" s="16"/>
      <c r="G39" s="35">
        <v>8440965.2860000003</v>
      </c>
      <c r="H39" s="16"/>
      <c r="I39" s="16"/>
      <c r="J39" s="16"/>
      <c r="K39" s="18"/>
      <c r="L39" s="18"/>
      <c r="M39" s="18"/>
      <c r="N39" s="18"/>
    </row>
    <row r="40" spans="1:14" ht="5.0999999999999996" customHeight="1" x14ac:dyDescent="0.25">
      <c r="A40" s="8"/>
      <c r="B40" s="9"/>
      <c r="C40" s="10"/>
      <c r="D40" s="10"/>
      <c r="E40" s="10"/>
      <c r="F40" s="10"/>
      <c r="G40" s="25"/>
      <c r="H40" s="10"/>
      <c r="I40" s="10"/>
      <c r="J40" s="10"/>
      <c r="K40" s="12"/>
      <c r="L40" s="12"/>
      <c r="M40" s="12"/>
      <c r="N40" s="12"/>
    </row>
    <row r="41" spans="1:14" s="30" customFormat="1" ht="11.25" customHeight="1" x14ac:dyDescent="0.25">
      <c r="A41" s="26" t="s">
        <v>110</v>
      </c>
      <c r="B41" s="10" t="s">
        <v>106</v>
      </c>
      <c r="C41" s="27">
        <f>C32/C24</f>
        <v>0.61821689012189152</v>
      </c>
      <c r="D41" s="27">
        <f>D32/D24</f>
        <v>0.62266851741035378</v>
      </c>
      <c r="E41" s="27">
        <f>E32/E24</f>
        <v>0.66149745751132949</v>
      </c>
      <c r="F41" s="27">
        <f t="shared" ref="F41:J41" si="1">F32/F24</f>
        <v>0.60201003289880894</v>
      </c>
      <c r="G41" s="28">
        <f>G32/G24</f>
        <v>0.58820520987849734</v>
      </c>
      <c r="H41" s="27">
        <f t="shared" si="1"/>
        <v>0.62201003289880896</v>
      </c>
      <c r="I41" s="27">
        <f t="shared" si="1"/>
        <v>0.64201003289880898</v>
      </c>
      <c r="J41" s="27">
        <f t="shared" si="1"/>
        <v>0.662010032898809</v>
      </c>
      <c r="K41" s="29"/>
      <c r="L41" s="29"/>
      <c r="M41" s="29"/>
      <c r="N41" s="29"/>
    </row>
    <row r="42" spans="1:14" ht="5.0999999999999996" customHeight="1" x14ac:dyDescent="0.25">
      <c r="A42" s="8"/>
      <c r="B42" s="9"/>
      <c r="C42" s="10"/>
      <c r="D42" s="10"/>
      <c r="E42" s="10"/>
      <c r="F42" s="10"/>
      <c r="G42" s="25"/>
      <c r="H42" s="10"/>
      <c r="I42" s="10"/>
      <c r="J42" s="10"/>
      <c r="K42" s="12"/>
      <c r="L42" s="12"/>
      <c r="M42" s="12"/>
      <c r="N42" s="12"/>
    </row>
    <row r="43" spans="1:14" s="30" customFormat="1" ht="11.25" customHeight="1" x14ac:dyDescent="0.25">
      <c r="A43" s="26" t="s">
        <v>111</v>
      </c>
      <c r="B43" s="10" t="s">
        <v>106</v>
      </c>
      <c r="C43" s="27">
        <f>C22*C41</f>
        <v>0.25482818415301023</v>
      </c>
      <c r="D43" s="27">
        <f>D22*D41</f>
        <v>0.27832177882693371</v>
      </c>
      <c r="E43" s="27">
        <f t="shared" ref="E43:J43" si="2">E22*E41</f>
        <v>0.28646837745615328</v>
      </c>
      <c r="F43" s="27">
        <f t="shared" si="2"/>
        <v>0.27700369097333977</v>
      </c>
      <c r="G43" s="37">
        <f>G22*G41</f>
        <v>0.28056921532101764</v>
      </c>
      <c r="H43" s="38">
        <f>H22*H41</f>
        <v>0.29856481579142824</v>
      </c>
      <c r="I43" s="27">
        <f t="shared" si="2"/>
        <v>0.32100501644940449</v>
      </c>
      <c r="J43" s="27">
        <f t="shared" si="2"/>
        <v>0.34424521710738071</v>
      </c>
      <c r="K43" s="29"/>
      <c r="L43" s="29"/>
      <c r="M43" s="29"/>
      <c r="N43" s="29"/>
    </row>
    <row r="44" spans="1:14" ht="15" customHeight="1" x14ac:dyDescent="0.25">
      <c r="G44" s="42"/>
    </row>
    <row r="45" spans="1:14" ht="15" customHeight="1" x14ac:dyDescent="0.25">
      <c r="G45" s="42"/>
    </row>
    <row r="46" spans="1:14" ht="15" customHeight="1" x14ac:dyDescent="0.25">
      <c r="G46" s="42"/>
    </row>
    <row r="47" spans="1:14" ht="15" customHeight="1" x14ac:dyDescent="0.25">
      <c r="G47" s="42"/>
    </row>
    <row r="48" spans="1:14" ht="15" customHeight="1" x14ac:dyDescent="0.25">
      <c r="G48" s="42"/>
    </row>
    <row r="49" spans="1:14" ht="15" customHeight="1" x14ac:dyDescent="0.25">
      <c r="A49" s="43" t="s">
        <v>112</v>
      </c>
      <c r="G49" s="42"/>
    </row>
    <row r="50" spans="1:14" ht="15" customHeight="1" x14ac:dyDescent="0.25">
      <c r="A50" s="44" t="s">
        <v>113</v>
      </c>
      <c r="G50" s="42"/>
    </row>
    <row r="51" spans="1:14" ht="15" customHeight="1" x14ac:dyDescent="0.25">
      <c r="A51" s="45" t="s">
        <v>114</v>
      </c>
      <c r="G51" s="42"/>
    </row>
    <row r="52" spans="1:14" ht="15" customHeight="1" x14ac:dyDescent="0.25">
      <c r="G52" s="42"/>
    </row>
    <row r="53" spans="1:14" ht="15" customHeight="1" x14ac:dyDescent="0.25">
      <c r="G53" s="42"/>
    </row>
    <row r="54" spans="1:14" ht="15" customHeight="1" x14ac:dyDescent="0.25">
      <c r="G54" s="42"/>
    </row>
    <row r="55" spans="1:14" ht="15" customHeight="1" x14ac:dyDescent="0.25">
      <c r="G55" s="42"/>
    </row>
    <row r="56" spans="1:14" ht="15" customHeight="1" x14ac:dyDescent="0.25">
      <c r="G56" s="42"/>
    </row>
    <row r="57" spans="1:14" ht="15" customHeight="1" x14ac:dyDescent="0.25">
      <c r="G57" s="42"/>
    </row>
    <row r="58" spans="1:14" ht="15" customHeight="1" x14ac:dyDescent="0.25">
      <c r="G58" s="42"/>
    </row>
    <row r="59" spans="1:14" ht="15" customHeight="1" x14ac:dyDescent="0.25">
      <c r="G59" s="42"/>
    </row>
    <row r="60" spans="1:14" ht="15" customHeight="1" x14ac:dyDescent="0.25">
      <c r="G60" s="42"/>
    </row>
    <row r="61" spans="1:14" ht="15" customHeight="1" x14ac:dyDescent="0.25">
      <c r="G61" s="42"/>
    </row>
    <row r="62" spans="1:14" ht="15" customHeight="1" x14ac:dyDescent="0.25">
      <c r="G62" s="42"/>
    </row>
    <row r="63" spans="1:14" ht="15" customHeight="1" x14ac:dyDescent="0.25">
      <c r="A63" s="46" t="s">
        <v>115</v>
      </c>
      <c r="B63" s="47" t="s">
        <v>98</v>
      </c>
      <c r="C63" s="48">
        <v>12692075</v>
      </c>
      <c r="D63" s="48">
        <v>13598098</v>
      </c>
      <c r="E63" s="49">
        <v>15214862</v>
      </c>
      <c r="F63" s="48">
        <v>15563018</v>
      </c>
      <c r="G63" s="50">
        <f>SUM(G64:G70)</f>
        <v>5589428.75</v>
      </c>
      <c r="H63" s="13"/>
      <c r="I63" s="13"/>
      <c r="J63" s="13"/>
      <c r="K63" s="48"/>
      <c r="L63" s="48"/>
      <c r="M63" s="48"/>
      <c r="N63" s="48"/>
    </row>
    <row r="64" spans="1:14" ht="15" customHeight="1" x14ac:dyDescent="0.25">
      <c r="A64" s="51" t="s">
        <v>99</v>
      </c>
      <c r="B64" s="47"/>
      <c r="C64" s="18"/>
      <c r="D64" s="18"/>
      <c r="E64" s="52"/>
      <c r="F64" s="18"/>
      <c r="G64" s="53">
        <v>1102437.97</v>
      </c>
      <c r="H64" s="18"/>
      <c r="I64" s="18"/>
      <c r="J64" s="18"/>
      <c r="K64" s="18"/>
      <c r="L64" s="18"/>
      <c r="M64" s="18"/>
      <c r="N64" s="18"/>
    </row>
    <row r="65" spans="1:14" ht="15" customHeight="1" x14ac:dyDescent="0.25">
      <c r="A65" s="51" t="s">
        <v>100</v>
      </c>
      <c r="B65" s="47"/>
      <c r="C65" s="18"/>
      <c r="D65" s="18"/>
      <c r="E65" s="52"/>
      <c r="F65" s="18"/>
      <c r="G65" s="53">
        <v>1106233.48</v>
      </c>
      <c r="H65" s="18"/>
      <c r="I65" s="18"/>
      <c r="J65" s="18"/>
      <c r="K65" s="18"/>
      <c r="L65" s="18"/>
      <c r="M65" s="18"/>
      <c r="N65" s="18"/>
    </row>
    <row r="66" spans="1:14" ht="15" customHeight="1" x14ac:dyDescent="0.25">
      <c r="A66" s="54" t="s">
        <v>101</v>
      </c>
      <c r="B66" s="47"/>
      <c r="C66" s="18"/>
      <c r="D66" s="18"/>
      <c r="E66" s="52"/>
      <c r="F66" s="18"/>
      <c r="G66" s="53">
        <v>850141.14999999991</v>
      </c>
      <c r="H66" s="18"/>
      <c r="I66" s="18"/>
      <c r="J66" s="18"/>
      <c r="K66" s="18"/>
      <c r="L66" s="18"/>
      <c r="M66" s="18"/>
      <c r="N66" s="18"/>
    </row>
    <row r="67" spans="1:14" ht="15" customHeight="1" x14ac:dyDescent="0.25">
      <c r="A67" s="51" t="s">
        <v>102</v>
      </c>
      <c r="B67" s="47"/>
      <c r="C67" s="18"/>
      <c r="D67" s="18"/>
      <c r="E67" s="52"/>
      <c r="F67" s="18"/>
      <c r="G67" s="48">
        <v>610962.92000000004</v>
      </c>
      <c r="H67" s="18"/>
      <c r="I67" s="18"/>
      <c r="J67" s="18"/>
      <c r="K67" s="18"/>
      <c r="L67" s="18"/>
      <c r="M67" s="18"/>
      <c r="N67" s="18"/>
    </row>
    <row r="68" spans="1:14" ht="15" customHeight="1" x14ac:dyDescent="0.25">
      <c r="A68" s="51" t="s">
        <v>103</v>
      </c>
      <c r="B68" s="47"/>
      <c r="C68" s="18"/>
      <c r="D68" s="18"/>
      <c r="E68" s="52"/>
      <c r="F68" s="18"/>
      <c r="G68" s="53">
        <v>691068.28</v>
      </c>
      <c r="H68" s="18"/>
      <c r="I68" s="18"/>
      <c r="J68" s="18"/>
      <c r="K68" s="18"/>
      <c r="L68" s="18"/>
      <c r="M68" s="18"/>
      <c r="N68" s="18"/>
    </row>
    <row r="69" spans="1:14" ht="15" customHeight="1" x14ac:dyDescent="0.25">
      <c r="A69" s="51" t="s">
        <v>87</v>
      </c>
      <c r="B69" s="47"/>
      <c r="C69" s="18"/>
      <c r="D69" s="18"/>
      <c r="E69" s="52"/>
      <c r="F69" s="18"/>
      <c r="G69" s="53">
        <v>574056.66</v>
      </c>
      <c r="H69" s="18"/>
      <c r="I69" s="18"/>
      <c r="J69" s="18"/>
      <c r="K69" s="18"/>
      <c r="L69" s="18"/>
      <c r="M69" s="18"/>
      <c r="N69" s="18"/>
    </row>
    <row r="70" spans="1:14" ht="15" customHeight="1" x14ac:dyDescent="0.25">
      <c r="A70" s="51" t="s">
        <v>88</v>
      </c>
      <c r="B70" s="47"/>
      <c r="C70" s="18"/>
      <c r="D70" s="18"/>
      <c r="E70" s="52"/>
      <c r="F70" s="18"/>
      <c r="G70" s="53">
        <v>654528.29</v>
      </c>
      <c r="H70" s="18"/>
      <c r="I70" s="18"/>
      <c r="J70" s="18"/>
      <c r="K70" s="18"/>
      <c r="L70" s="18"/>
      <c r="M70" s="18"/>
      <c r="N70" s="18"/>
    </row>
    <row r="71" spans="1:14" ht="5.0999999999999996" customHeight="1" x14ac:dyDescent="0.25"/>
    <row r="72" spans="1:14" s="30" customFormat="1" ht="15" customHeight="1" x14ac:dyDescent="0.25">
      <c r="A72" s="55" t="s">
        <v>111</v>
      </c>
      <c r="B72" s="56" t="s">
        <v>106</v>
      </c>
      <c r="C72" s="29">
        <f>C63/C4</f>
        <v>0.28714296244016163</v>
      </c>
      <c r="D72" s="29">
        <f>D63/D4</f>
        <v>0.32097297176920697</v>
      </c>
      <c r="E72" s="29">
        <f>E63/E4</f>
        <v>0.36705671919730692</v>
      </c>
      <c r="F72" s="29">
        <f>F63/F4</f>
        <v>0.38530765359923003</v>
      </c>
      <c r="G72" s="57">
        <f>G63/G4</f>
        <v>0.23201206413358444</v>
      </c>
      <c r="H72" s="29">
        <v>0.29856481579142824</v>
      </c>
      <c r="I72" s="29">
        <v>0.32100501644940449</v>
      </c>
      <c r="J72" s="29">
        <v>0.34424521710738071</v>
      </c>
      <c r="K72" s="29"/>
      <c r="L72" s="29"/>
      <c r="M72" s="29"/>
      <c r="N72" s="29"/>
    </row>
    <row r="74" spans="1:14" ht="15" customHeight="1" x14ac:dyDescent="0.25">
      <c r="C74" s="12"/>
      <c r="D74" s="12"/>
      <c r="E74" s="12"/>
      <c r="F74" s="12"/>
      <c r="G74" s="58"/>
      <c r="H74" s="12"/>
      <c r="I74" s="12"/>
      <c r="J74" s="12"/>
      <c r="K74" s="12"/>
      <c r="L74" s="12"/>
      <c r="M74" s="12"/>
      <c r="N74" s="12"/>
    </row>
    <row r="76" spans="1:14" ht="15" customHeight="1" x14ac:dyDescent="0.25">
      <c r="C76" s="12"/>
      <c r="D76" s="12"/>
      <c r="E76" s="12"/>
      <c r="F76" s="12"/>
      <c r="G76" s="58"/>
      <c r="H76" s="12"/>
      <c r="I76" s="12"/>
      <c r="J76" s="12"/>
      <c r="K76" s="12"/>
      <c r="L76" s="12"/>
      <c r="M76" s="12"/>
      <c r="N76" s="12"/>
    </row>
    <row r="77" spans="1:14" ht="15" customHeight="1" x14ac:dyDescent="0.25">
      <c r="C77" s="12"/>
      <c r="D77" s="12"/>
      <c r="E77" s="12"/>
      <c r="F77" s="12"/>
      <c r="G77" s="58"/>
      <c r="H77" s="12"/>
      <c r="I77" s="12"/>
      <c r="J77" s="12"/>
      <c r="K77" s="12"/>
      <c r="L77" s="12"/>
      <c r="M77" s="12"/>
      <c r="N77" s="12"/>
    </row>
    <row r="78" spans="1:14" ht="15" customHeight="1" x14ac:dyDescent="0.25">
      <c r="A78" s="59" t="s">
        <v>112</v>
      </c>
      <c r="C78" s="12"/>
      <c r="D78" s="12"/>
      <c r="E78" s="12"/>
      <c r="F78" s="12"/>
      <c r="G78" s="58"/>
      <c r="H78" s="12"/>
      <c r="I78" s="12"/>
      <c r="J78" s="12"/>
      <c r="K78" s="12"/>
      <c r="L78" s="12"/>
      <c r="M78" s="12"/>
      <c r="N78" s="12"/>
    </row>
    <row r="79" spans="1:14" ht="15" customHeight="1" x14ac:dyDescent="0.25">
      <c r="A79" s="44" t="s">
        <v>113</v>
      </c>
      <c r="C79" s="12"/>
      <c r="D79" s="12"/>
      <c r="E79" s="12"/>
      <c r="F79" s="12"/>
      <c r="G79" s="58"/>
      <c r="H79" s="12"/>
      <c r="I79" s="12"/>
      <c r="J79" s="12"/>
      <c r="K79" s="12"/>
      <c r="L79" s="12"/>
      <c r="M79" s="12"/>
      <c r="N79" s="12"/>
    </row>
    <row r="80" spans="1:14" ht="15" customHeight="1" x14ac:dyDescent="0.25">
      <c r="A80" s="60" t="s">
        <v>116</v>
      </c>
      <c r="C80" s="12"/>
      <c r="D80" s="12"/>
      <c r="E80" s="12"/>
      <c r="F80" s="12"/>
      <c r="G80" s="58"/>
      <c r="H80" s="12"/>
      <c r="I80" s="12"/>
      <c r="J80" s="12"/>
      <c r="K80" s="12"/>
      <c r="L80" s="12"/>
      <c r="M80" s="12"/>
      <c r="N80" s="12"/>
    </row>
    <row r="81" spans="1:14" ht="15" customHeight="1" x14ac:dyDescent="0.25">
      <c r="C81" s="12"/>
      <c r="D81" s="12"/>
      <c r="E81" s="12"/>
      <c r="F81" s="12"/>
      <c r="G81" s="58"/>
      <c r="H81" s="12"/>
      <c r="I81" s="12"/>
      <c r="J81" s="12"/>
      <c r="K81" s="12"/>
      <c r="L81" s="12"/>
      <c r="M81" s="12"/>
      <c r="N81" s="12"/>
    </row>
    <row r="82" spans="1:14" ht="15" customHeight="1" x14ac:dyDescent="0.25">
      <c r="A82" s="61"/>
      <c r="B82" s="62"/>
      <c r="C82" s="63"/>
      <c r="D82" s="63"/>
      <c r="E82" s="63"/>
      <c r="F82" s="63"/>
      <c r="G82" s="29"/>
      <c r="H82" s="29"/>
      <c r="I82" s="29"/>
      <c r="J82" s="29"/>
      <c r="K82" s="29"/>
      <c r="L82" s="63"/>
      <c r="M82" s="63"/>
      <c r="N82" s="63"/>
    </row>
    <row r="84" spans="1:14" ht="15" customHeight="1" x14ac:dyDescent="0.25">
      <c r="A84" s="46"/>
      <c r="B84" s="47"/>
      <c r="E84" s="64"/>
      <c r="G84" s="48"/>
      <c r="H84" s="48"/>
      <c r="I84" s="48"/>
      <c r="J84" s="48"/>
      <c r="K84" s="48"/>
    </row>
    <row r="85" spans="1:14" ht="15" customHeight="1" x14ac:dyDescent="0.25">
      <c r="A85" s="46"/>
      <c r="B85" s="47"/>
      <c r="C85" s="34"/>
      <c r="D85" s="34"/>
      <c r="E85" s="65"/>
      <c r="F85" s="34"/>
      <c r="G85" s="34"/>
      <c r="H85" s="34"/>
      <c r="I85" s="34"/>
      <c r="J85" s="34"/>
      <c r="K85" s="34"/>
      <c r="L85" s="34"/>
      <c r="M85" s="34"/>
      <c r="N85" s="34"/>
    </row>
    <row r="86" spans="1:14" ht="15" customHeight="1" x14ac:dyDescent="0.25">
      <c r="A86" s="46"/>
      <c r="B86" s="47"/>
      <c r="E86" s="64"/>
      <c r="G86" s="48"/>
      <c r="H86" s="48"/>
      <c r="I86" s="48"/>
      <c r="J86" s="48"/>
      <c r="K86" s="48"/>
    </row>
    <row r="87" spans="1:14" ht="15" customHeight="1" x14ac:dyDescent="0.25">
      <c r="A87" s="46"/>
      <c r="B87" s="47"/>
      <c r="C87" s="48"/>
      <c r="D87" s="48"/>
      <c r="E87" s="49"/>
      <c r="F87" s="48"/>
      <c r="G87" s="48"/>
      <c r="H87" s="48"/>
      <c r="I87" s="48"/>
      <c r="J87" s="48"/>
      <c r="K87" s="48"/>
      <c r="L87" s="48"/>
      <c r="M87" s="48"/>
      <c r="N87" s="48"/>
    </row>
    <row r="88" spans="1:14" ht="15" customHeight="1" x14ac:dyDescent="0.25">
      <c r="A88" s="66"/>
      <c r="B88" s="67"/>
      <c r="E88" s="64"/>
    </row>
    <row r="89" spans="1:14" ht="15" customHeight="1" x14ac:dyDescent="0.25">
      <c r="A89" s="46"/>
      <c r="B89" s="47"/>
      <c r="E89" s="64"/>
      <c r="G89" s="48"/>
      <c r="H89" s="48"/>
      <c r="I89" s="48"/>
      <c r="J89" s="48"/>
      <c r="K89" s="48"/>
    </row>
    <row r="90" spans="1:14" ht="15" customHeight="1" x14ac:dyDescent="0.25">
      <c r="A90" s="46"/>
      <c r="B90" s="47"/>
      <c r="E90" s="64"/>
      <c r="G90" s="48"/>
      <c r="H90" s="48"/>
      <c r="I90" s="48"/>
      <c r="J90" s="48"/>
      <c r="K90" s="48"/>
    </row>
    <row r="91" spans="1:14" ht="15" customHeight="1" x14ac:dyDescent="0.25">
      <c r="A91" s="66"/>
      <c r="B91" s="67"/>
      <c r="E91" s="64"/>
      <c r="G91" s="68"/>
      <c r="I91" s="68"/>
      <c r="J91" s="68"/>
      <c r="K91" s="68"/>
    </row>
    <row r="92" spans="1:14" ht="15" customHeight="1" x14ac:dyDescent="0.25">
      <c r="A92" s="61"/>
      <c r="B92" s="62"/>
      <c r="C92" s="63"/>
      <c r="D92" s="63"/>
      <c r="E92" s="69"/>
      <c r="F92" s="63"/>
      <c r="G92" s="70"/>
      <c r="H92" s="70"/>
      <c r="I92" s="70"/>
      <c r="J92" s="70"/>
      <c r="K92" s="70"/>
      <c r="L92" s="63"/>
      <c r="M92" s="63"/>
      <c r="N92" s="63"/>
    </row>
    <row r="94" spans="1:14" ht="15" customHeight="1" x14ac:dyDescent="0.25">
      <c r="A94" s="46"/>
      <c r="B94" s="47"/>
      <c r="E94" s="64"/>
      <c r="G94" s="71"/>
      <c r="H94" s="71"/>
      <c r="I94" s="71"/>
      <c r="J94" s="71"/>
      <c r="K94" s="71"/>
    </row>
    <row r="95" spans="1:14" ht="15" customHeight="1" x14ac:dyDescent="0.25">
      <c r="A95" s="46"/>
      <c r="B95" s="47"/>
      <c r="C95" s="72"/>
      <c r="D95" s="72"/>
      <c r="E95" s="73"/>
      <c r="F95" s="72"/>
      <c r="G95" s="72"/>
      <c r="H95" s="72"/>
      <c r="I95" s="72"/>
      <c r="J95" s="72"/>
      <c r="K95" s="72"/>
      <c r="L95" s="72"/>
      <c r="M95" s="72"/>
      <c r="N95" s="7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MAPA 2016</vt:lpstr>
      <vt:lpstr>EFIC MAYO 2016 </vt:lpstr>
      <vt:lpstr>EFICI JUNIO 2016</vt:lpstr>
      <vt:lpstr>EFICI JULIO 2016</vt:lpstr>
      <vt:lpstr>'MAPA 2016'!Área_de_impresión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Alanis Barroso</dc:creator>
  <cp:lastModifiedBy>Yaneth Viridiana Estrada Martinez</cp:lastModifiedBy>
  <cp:lastPrinted>2017-04-25T19:54:59Z</cp:lastPrinted>
  <dcterms:created xsi:type="dcterms:W3CDTF">2016-04-28T10:10:23Z</dcterms:created>
  <dcterms:modified xsi:type="dcterms:W3CDTF">2017-04-25T19:55:01Z</dcterms:modified>
</cp:coreProperties>
</file>